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読み方と結論" sheetId="1" state="visible" r:id="rId3"/>
    <sheet name="01_前提と定義" sheetId="2" state="visible" r:id="rId4"/>
    <sheet name="02_自己作成時間" sheetId="3" state="visible" r:id="rId5"/>
    <sheet name="03_外注費用相場" sheetId="4" state="visible" r:id="rId6"/>
    <sheet name="04_機会費用換算" sheetId="5" state="visible" r:id="rId7"/>
    <sheet name="05_価格設定モデル" sheetId="6" state="visible" r:id="rId8"/>
    <sheet name="06_出典" sheetId="7" state="visible" r:id="rId9"/>
    <sheet name="07_X上のペイン一覧" sheetId="8" state="visible" r:id="rId10"/>
  </sheets>
  <definedNames>
    <definedName function="false" hidden="false" localSheetId="0" name="_xlnm.Print_Titles" vbProcedure="false">00_読み方と結論!$1:$1</definedName>
    <definedName function="false" hidden="false" localSheetId="1" name="_xlnm.Print_Titles" vbProcedure="false">01_前提と定義!$1:$1</definedName>
    <definedName function="false" hidden="false" localSheetId="2" name="_xlnm.Print_Titles" vbProcedure="false">02_自己作成時間!$1:$1</definedName>
    <definedName function="false" hidden="false" localSheetId="3" name="_xlnm.Print_Titles" vbProcedure="false">03_外注費用相場!$1:$1</definedName>
    <definedName function="false" hidden="false" localSheetId="4" name="_xlnm.Print_Titles" vbProcedure="false">04_機会費用換算!$1:$1</definedName>
    <definedName function="false" hidden="false" localSheetId="5" name="_xlnm.Print_Titles" vbProcedure="false">05_価格設定モデル!$1:$1</definedName>
    <definedName function="false" hidden="false" localSheetId="6" name="_xlnm.Print_Titles" vbProcedure="false">06_出典!$1:$1</definedName>
    <definedName function="false" hidden="false" localSheetId="7" name="_xlnm.Print_Titles" vbProcedure="false">07_X上のペイン一覧!$1:$10</definedName>
    <definedName function="false" hidden="true" localSheetId="7" name="_xlnm._FilterDatabase" vbProcedure="false">07_X上のペイン一覧!$A$10:$L$42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<sst xmlns="http://schemas.openxmlformats.org/spreadsheetml/2006/main" count="794" uniqueCount="578">
  <si>
    <t xml:space="preserve">  職務経歴書作成の所要時間・外注費用マトリクス ／ 価格設定根拠メモ</t>
  </si>
  <si>
    <t xml:space="preserve">目的</t>
  </si>
  <si>
    <t xml:space="preserve">転職・社内昇進で職務経歴書を作る人が、自分で作る場合の平均的な作業時間と、同じ作業を外部に出す場合の費用相場を、職歴の長さ×転職回数で分類した。本ブックは「PC内の約4,000ファイル／画像をPowerShellで一括走査し、整理して職務経歴書ドラフトまで作る」サービスの価格根拠として使うことを想定している。</t>
  </si>
  <si>
    <t xml:space="preserve">結論（価格の置き方）</t>
  </si>
  <si>
    <t xml:space="preserve">日本の市販代行は「60分ヒアリング＋ライター2〜5時間」が本体で、料金はおおむね 5,000〜30,000円（中央値イメージ 8,000〜15,000円）。これは“聞いた話をきれいに書く”価格であり、“散在する一次資料から事実を復元する”価格ではない。自分で作る場合、文書化そのものは1〜8時間だが、証拠探し・日付復元・成果の数値化を含む本番の棚卸しは職歴が長い／転職が多いほど 8〜30時間超に膨らむ。4,000ファイル走査はこの隠れた工程を代替する。したがって価格は①市販代行の上限帯（2〜3万円）を床、②顧客の機会費用（中堅なら時給3,000〜5,000円×削減時間）を天井、③ファイル量・職歴複雑度で段階課金、が根拠として最も説明しやすい。</t>
  </si>
  <si>
    <t xml:space="preserve">シート構成</t>
  </si>
  <si>
    <r>
      <rPr>
        <b val="true"/>
        <sz val="9"/>
        <color rgb="FF334155"/>
        <rFont val="Yu Gothic"/>
        <family val="0"/>
        <charset val="1"/>
      </rPr>
      <t xml:space="preserve">01_</t>
    </r>
    <r>
      <rPr>
        <b val="true"/>
        <sz val="9"/>
        <color rgb="FF334155"/>
        <rFont val="Noto Sans CJK SC"/>
        <family val="2"/>
      </rPr>
      <t xml:space="preserve">前提と定義</t>
    </r>
  </si>
  <si>
    <t xml:space="preserve">軸の定義、作業内訳、数字の読み方。まずここ。</t>
  </si>
  <si>
    <r>
      <rPr>
        <b val="true"/>
        <sz val="9"/>
        <color rgb="FF334155"/>
        <rFont val="Yu Gothic"/>
        <family val="0"/>
        <charset val="1"/>
      </rPr>
      <t xml:space="preserve">02_</t>
    </r>
    <r>
      <rPr>
        <b val="true"/>
        <sz val="9"/>
        <color rgb="FF334155"/>
        <rFont val="Noto Sans CJK SC"/>
        <family val="2"/>
      </rPr>
      <t xml:space="preserve">自己作成時間</t>
    </r>
  </si>
  <si>
    <t xml:space="preserve">職歴の長さ×転職回数の作業時間マトリクス（中央値と幅）。</t>
  </si>
  <si>
    <r>
      <rPr>
        <b val="true"/>
        <sz val="9"/>
        <color rgb="FF334155"/>
        <rFont val="Yu Gothic"/>
        <family val="0"/>
        <charset val="1"/>
      </rPr>
      <t xml:space="preserve">03_</t>
    </r>
    <r>
      <rPr>
        <b val="true"/>
        <sz val="9"/>
        <color rgb="FF334155"/>
        <rFont val="Noto Sans CJK SC"/>
        <family val="2"/>
      </rPr>
      <t xml:space="preserve">外注費用相場</t>
    </r>
  </si>
  <si>
    <t xml:space="preserve">日本の代行・添削・コンサル料金マトリクスと代表サービス。</t>
  </si>
  <si>
    <r>
      <rPr>
        <b val="true"/>
        <sz val="9"/>
        <color rgb="FF334155"/>
        <rFont val="Yu Gothic"/>
        <family val="0"/>
        <charset val="1"/>
      </rPr>
      <t xml:space="preserve">04_</t>
    </r>
    <r>
      <rPr>
        <b val="true"/>
        <sz val="9"/>
        <color rgb="FF334155"/>
        <rFont val="Noto Sans CJK SC"/>
        <family val="2"/>
      </rPr>
      <t xml:space="preserve">機会費用換算</t>
    </r>
  </si>
  <si>
    <t xml:space="preserve">自分で作った場合の時給換算コスト。黄色セルが入力値。</t>
  </si>
  <si>
    <r>
      <rPr>
        <b val="true"/>
        <sz val="9"/>
        <color rgb="FF334155"/>
        <rFont val="Yu Gothic"/>
        <family val="0"/>
        <charset val="1"/>
      </rPr>
      <t xml:space="preserve">05_</t>
    </r>
    <r>
      <rPr>
        <b val="true"/>
        <sz val="9"/>
        <color rgb="FF334155"/>
        <rFont val="Noto Sans CJK SC"/>
        <family val="2"/>
      </rPr>
      <t xml:space="preserve">価格設定モデル</t>
    </r>
  </si>
  <si>
    <r>
      <rPr>
        <sz val="9"/>
        <color rgb="FF334155"/>
        <rFont val="Yu Gothic"/>
        <family val="0"/>
        <charset val="1"/>
      </rPr>
      <t xml:space="preserve">4,000</t>
    </r>
    <r>
      <rPr>
        <sz val="9"/>
        <color rgb="FF334155"/>
        <rFont val="Noto Sans CJK SC"/>
        <family val="2"/>
      </rPr>
      <t xml:space="preserve">ファイル走査サービス向けの推奨価格帯と段階課金案。</t>
    </r>
  </si>
  <si>
    <r>
      <rPr>
        <b val="true"/>
        <sz val="9"/>
        <color rgb="FF334155"/>
        <rFont val="Yu Gothic"/>
        <family val="0"/>
        <charset val="1"/>
      </rPr>
      <t xml:space="preserve">06_</t>
    </r>
    <r>
      <rPr>
        <b val="true"/>
        <sz val="9"/>
        <color rgb="FF334155"/>
        <rFont val="Noto Sans CJK SC"/>
        <family val="2"/>
      </rPr>
      <t xml:space="preserve">出典</t>
    </r>
  </si>
  <si>
    <t xml:space="preserve">根拠にした公開データ。一次調査ではない合成値である点を明記。</t>
  </si>
  <si>
    <r>
      <rPr>
        <b val="true"/>
        <sz val="9"/>
        <color rgb="FF334155"/>
        <rFont val="Yu Gothic"/>
        <family val="0"/>
        <charset val="1"/>
      </rPr>
      <t xml:space="preserve">07_X</t>
    </r>
    <r>
      <rPr>
        <b val="true"/>
        <sz val="9"/>
        <color rgb="FF334155"/>
        <rFont val="Noto Sans CJK SC"/>
        <family val="2"/>
      </rPr>
      <t xml:space="preserve">上のペイン一覧</t>
    </r>
  </si>
  <si>
    <r>
      <rPr>
        <sz val="9"/>
        <color rgb="FF334155"/>
        <rFont val="Yu Gothic"/>
        <family val="0"/>
        <charset val="1"/>
      </rPr>
      <t xml:space="preserve">X</t>
    </r>
    <r>
      <rPr>
        <sz val="9"/>
        <color rgb="FF334155"/>
        <rFont val="Noto Sans CJK SC"/>
        <family val="2"/>
      </rPr>
      <t xml:space="preserve">（国内外）から収集した職務経歴書作成の不満・不安・労力。サービス訴求の言葉の根拠。</t>
    </r>
  </si>
  <si>
    <t xml:space="preserve">重要な注意</t>
  </si>
  <si>
    <t xml:space="preserve">公開統計で「職歴年数×転職回数」の交差表そのものは存在しない。本表のセル値は、(a)日本の作成時間アンケート（1〜3時間がボリュームゾーン、約4割が5時間以上、初めては5〜8時間、更新は1〜2時間）、(b)職歴が長いほど枚数・取捨選択・証拠復元が増える実務、(c)米英のプロライター工数（エントリー約6時間〜エグゼクティブ12〜15時間、自己作成は中堅15〜25時間・役員30〜50時間という推計）を合成した“実務目安”である。営業資料では『実測平均』ではなく『公開データに基づく推定レンジ』と書くこと。</t>
  </si>
  <si>
    <t xml:space="preserve">社内昇進と転職の違い</t>
  </si>
  <si>
    <t xml:space="preserve">社内昇進は社内評価シート・目標管理・異動発令が残っていれば事実確認は速い。ただし社内用語を社外（または他部門）に通じる言葉へ翻訳する工程が残る。1社長期在籍は転職回数が少なく見えても、部署異動・プロジェクト数が多く、棚卸し時間は『転職が多い人』に近い。マトリクスでは『転職0〜1回かつ長期』をその前提で厚めに置いている。</t>
  </si>
  <si>
    <t xml:space="preserve">  軸の定義と作業の内訳</t>
  </si>
  <si>
    <t xml:space="preserve">縦軸：職歴の長さ（目安）</t>
  </si>
  <si>
    <t xml:space="preserve">区分</t>
  </si>
  <si>
    <t xml:space="preserve">目安年数／立場</t>
  </si>
  <si>
    <t xml:space="preserve">書類の典型</t>
  </si>
  <si>
    <t xml:space="preserve">短期</t>
  </si>
  <si>
    <t xml:space="preserve">社会人3年未満／第二新卒・初回転職</t>
  </si>
  <si>
    <r>
      <rPr>
        <sz val="9"/>
        <color rgb="FF334155"/>
        <rFont val="Yu Gothic"/>
        <family val="0"/>
        <charset val="1"/>
      </rPr>
      <t xml:space="preserve">A4 1</t>
    </r>
    <r>
      <rPr>
        <sz val="9"/>
        <color rgb="FF334155"/>
        <rFont val="Noto Sans CJK SC"/>
        <family val="2"/>
      </rPr>
      <t xml:space="preserve">枚。ポテンシャル中心。</t>
    </r>
  </si>
  <si>
    <t xml:space="preserve">中期</t>
  </si>
  <si>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10</t>
    </r>
    <r>
      <rPr>
        <sz val="9"/>
        <color rgb="FF334155"/>
        <rFont val="Noto Sans CJK SC"/>
        <family val="2"/>
      </rPr>
      <t xml:space="preserve">年（</t>
    </r>
    <r>
      <rPr>
        <sz val="9"/>
        <color rgb="FF334155"/>
        <rFont val="Yu Gothic"/>
        <family val="0"/>
        <charset val="1"/>
      </rPr>
      <t xml:space="preserve">20</t>
    </r>
    <r>
      <rPr>
        <sz val="9"/>
        <color rgb="FF334155"/>
        <rFont val="Noto Sans CJK SC"/>
        <family val="2"/>
      </rPr>
      <t xml:space="preserve">代後半〜</t>
    </r>
    <r>
      <rPr>
        <sz val="9"/>
        <color rgb="FF334155"/>
        <rFont val="Yu Gothic"/>
        <family val="0"/>
        <charset val="1"/>
      </rPr>
      <t xml:space="preserve">30</t>
    </r>
    <r>
      <rPr>
        <sz val="9"/>
        <color rgb="FF334155"/>
        <rFont val="Noto Sans CJK SC"/>
        <family val="2"/>
      </rPr>
      <t xml:space="preserve">代前半が多い）</t>
    </r>
  </si>
  <si>
    <r>
      <rPr>
        <sz val="9"/>
        <color rgb="FF334155"/>
        <rFont val="Yu Gothic"/>
        <family val="0"/>
        <charset val="1"/>
      </rPr>
      <t xml:space="preserve">A4 1.5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枚。職歴ごとの実績。</t>
    </r>
  </si>
  <si>
    <t xml:space="preserve">長期</t>
  </si>
  <si>
    <r>
      <rPr>
        <sz val="9"/>
        <color rgb="FF334155"/>
        <rFont val="Yu Gothic"/>
        <family val="0"/>
        <charset val="1"/>
      </rPr>
      <t xml:space="preserve">10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20</t>
    </r>
    <r>
      <rPr>
        <sz val="9"/>
        <color rgb="FF334155"/>
        <rFont val="Noto Sans CJK SC"/>
        <family val="2"/>
      </rPr>
      <t xml:space="preserve">年（</t>
    </r>
    <r>
      <rPr>
        <sz val="9"/>
        <color rgb="FF334155"/>
        <rFont val="Yu Gothic"/>
        <family val="0"/>
        <charset val="1"/>
      </rPr>
      <t xml:space="preserve">30</t>
    </r>
    <r>
      <rPr>
        <sz val="9"/>
        <color rgb="FF334155"/>
        <rFont val="Noto Sans CJK SC"/>
        <family val="2"/>
      </rPr>
      <t xml:space="preserve">代後半〜</t>
    </r>
    <r>
      <rPr>
        <sz val="9"/>
        <color rgb="FF334155"/>
        <rFont val="Yu Gothic"/>
        <family val="0"/>
        <charset val="1"/>
      </rPr>
      <t xml:space="preserve">40</t>
    </r>
    <r>
      <rPr>
        <sz val="9"/>
        <color rgb="FF334155"/>
        <rFont val="Noto Sans CJK SC"/>
        <family val="2"/>
      </rPr>
      <t xml:space="preserve">代）</t>
    </r>
  </si>
  <si>
    <r>
      <rPr>
        <sz val="9"/>
        <color rgb="FF334155"/>
        <rFont val="Yu Gothic"/>
        <family val="0"/>
        <charset val="1"/>
      </rPr>
      <t xml:space="preserve">A4 2</t>
    </r>
    <r>
      <rPr>
        <sz val="9"/>
        <color rgb="FF334155"/>
        <rFont val="Noto Sans CJK SC"/>
        <family val="2"/>
      </rPr>
      <t xml:space="preserve">枚。直近</t>
    </r>
    <r>
      <rPr>
        <sz val="9"/>
        <color rgb="FF334155"/>
        <rFont val="Yu Gothic"/>
        <family val="0"/>
        <charset val="1"/>
      </rPr>
      <t xml:space="preserve">10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15</t>
    </r>
    <r>
      <rPr>
        <sz val="9"/>
        <color rgb="FF334155"/>
        <rFont val="Noto Sans CJK SC"/>
        <family val="2"/>
      </rPr>
      <t xml:space="preserve">年を厚く、古い職歴は要約。</t>
    </r>
  </si>
  <si>
    <t xml:space="preserve">超長期／管理職</t>
  </si>
  <si>
    <r>
      <rPr>
        <sz val="9"/>
        <color rgb="FF334155"/>
        <rFont val="Yu Gothic"/>
        <family val="0"/>
        <charset val="1"/>
      </rPr>
      <t xml:space="preserve">20</t>
    </r>
    <r>
      <rPr>
        <sz val="9"/>
        <color rgb="FF334155"/>
        <rFont val="Noto Sans CJK SC"/>
        <family val="2"/>
      </rPr>
      <t xml:space="preserve">年以上、または課長以上・専門職リード</t>
    </r>
  </si>
  <si>
    <r>
      <rPr>
        <sz val="9"/>
        <color rgb="FF334155"/>
        <rFont val="Yu Gothic"/>
        <family val="0"/>
        <charset val="1"/>
      </rPr>
      <t xml:space="preserve">A4 2</t>
    </r>
    <r>
      <rPr>
        <sz val="9"/>
        <color rgb="FF334155"/>
        <rFont val="Noto Sans CJK SC"/>
        <family val="2"/>
      </rPr>
      <t xml:space="preserve">枚（稀に</t>
    </r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枚）。取捨選択と成果の再定義が本体。</t>
    </r>
  </si>
  <si>
    <t xml:space="preserve">横軸：転職歴の多さ（目安）</t>
  </si>
  <si>
    <t xml:space="preserve">回数の目安</t>
  </si>
  <si>
    <t xml:space="preserve">何が増えるか</t>
  </si>
  <si>
    <t xml:space="preserve">少ない</t>
  </si>
  <si>
    <r>
      <rPr>
        <sz val="9"/>
        <color rgb="FF334155"/>
        <rFont val="Yu Gothic"/>
        <family val="0"/>
        <charset val="1"/>
      </rPr>
      <t xml:space="preserve">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回（社内昇進・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社長期を含む）</t>
    </r>
  </si>
  <si>
    <t xml:space="preserve">社内異動の復元。用語の翻訳。初回作成ならフォーマット作りから。</t>
  </si>
  <si>
    <t xml:space="preserve">普通</t>
  </si>
  <si>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回</t>
    </r>
  </si>
  <si>
    <t xml:space="preserve">会社ごとの粒度揃え、職務要約の再設計。</t>
  </si>
  <si>
    <t xml:space="preserve">多い</t>
  </si>
  <si>
    <r>
      <rPr>
        <sz val="9"/>
        <color rgb="FF334155"/>
        <rFont val="Yu Gothic"/>
        <family val="0"/>
        <charset val="1"/>
      </rPr>
      <t xml:space="preserve">4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6</t>
    </r>
    <r>
      <rPr>
        <sz val="9"/>
        <color rgb="FF334155"/>
        <rFont val="Noto Sans CJK SC"/>
        <family val="2"/>
      </rPr>
      <t xml:space="preserve">回</t>
    </r>
  </si>
  <si>
    <t xml:space="preserve">短い在籍の扱い、一貫したストーリー作り、古い職歴の圧縮。</t>
  </si>
  <si>
    <t xml:space="preserve">複雑</t>
  </si>
  <si>
    <r>
      <rPr>
        <sz val="9"/>
        <color rgb="FF334155"/>
        <rFont val="Yu Gothic"/>
        <family val="0"/>
        <charset val="1"/>
      </rPr>
      <t xml:space="preserve">7</t>
    </r>
    <r>
      <rPr>
        <sz val="9"/>
        <color rgb="FF334155"/>
        <rFont val="Noto Sans CJK SC"/>
        <family val="2"/>
      </rPr>
      <t xml:space="preserve">回以上／業界跨ぎ／業務委託混在</t>
    </r>
  </si>
  <si>
    <t xml:space="preserve">時系列が追えない。キャリア式への再編、空白期間の説明。</t>
  </si>
  <si>
    <t xml:space="preserve">作業を4層に分解する（価格の本体は②）</t>
  </si>
  <si>
    <t xml:space="preserve">層</t>
  </si>
  <si>
    <t xml:space="preserve">内容</t>
  </si>
  <si>
    <t xml:space="preserve">市販代行がカバーするか</t>
  </si>
  <si>
    <t xml:space="preserve">①想起・ rambling</t>
  </si>
  <si>
    <t xml:space="preserve">頭の中の記憶を書き出す。1時間の棚卸しワークで大枠は作れる。</t>
  </si>
  <si>
    <t xml:space="preserve">ヒアリング60〜90分で代替。</t>
  </si>
  <si>
    <t xml:space="preserve">②証拠復元</t>
  </si>
  <si>
    <t xml:space="preserve">評価シート、提案書、表彰写真、メール、資格PDF、日報から日付・数値・役割を拾う。</t>
  </si>
  <si>
    <t xml:space="preserve">ほぼ非対応。顧客が事前に用意する前提。</t>
  </si>
  <si>
    <t xml:space="preserve">③構造化・文章化</t>
  </si>
  <si>
    <r>
      <rPr>
        <sz val="9"/>
        <color rgb="FF334155"/>
        <rFont val="Yu Gothic"/>
        <family val="0"/>
        <charset val="1"/>
      </rPr>
      <t xml:space="preserve">A4 1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枚に圧縮し、数字と役割を書く。</t>
    </r>
  </si>
  <si>
    <t xml:space="preserve">代行の本体。ライター2〜8時間。</t>
  </si>
  <si>
    <t xml:space="preserve">④応募先カスタマイズ</t>
  </si>
  <si>
    <t xml:space="preserve">企業ごとに要約・自己PRを微調整。</t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</si>
  <si>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社あたり追加 </t>
    </r>
    <r>
      <rPr>
        <sz val="9"/>
        <color rgb="FF334155"/>
        <rFont val="Yu Gothic"/>
        <family val="0"/>
        <charset val="1"/>
      </rPr>
      <t xml:space="preserve">1,000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10,000</t>
    </r>
    <r>
      <rPr>
        <sz val="9"/>
        <color rgb="FF334155"/>
        <rFont val="Noto Sans CJK SC"/>
        <family val="2"/>
      </rPr>
      <t xml:space="preserve">円が相場。</t>
    </r>
  </si>
  <si>
    <r>
      <rPr>
        <sz val="9"/>
        <color rgb="FF334155"/>
        <rFont val="Yu Gothic"/>
        <family val="0"/>
        <charset val="1"/>
      </rPr>
      <t xml:space="preserve">4,000</t>
    </r>
    <r>
      <rPr>
        <sz val="9"/>
        <color rgb="FF334155"/>
        <rFont val="Noto Sans CJK SC"/>
        <family val="2"/>
      </rPr>
      <t xml:space="preserve">ファイル走査サービスが代替するのは主に②＋③の下書き。市販代行と比較するときは『同じ成果物』ではなく『②を含むかどうか』で比較すること。②を人手でやる場合、ファイル探索・開封・判断だけで中期キャリアでも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8</t>
    </r>
    <r>
      <rPr>
        <sz val="9"/>
        <color rgb="FF334155"/>
        <rFont val="Noto Sans CJK SC"/>
        <family val="2"/>
      </rPr>
      <t xml:space="preserve">時間、長期・複雑だと半日〜数日になりやすい。</t>
    </r>
  </si>
  <si>
    <t xml:space="preserve">  自分で作る場合の集中作業時間（時間）— 職歴の長さ × 転職歴</t>
  </si>
  <si>
    <t xml:space="preserve">単位は「週末にまとめて机に向かった場合の純作業時間」。カレンダー日数ではない（書類作成フェーズの平均は7.3日という調査あり＝途切れ途切れに進む）。各セルは 中央値（下限〜上限）。①想起＋②証拠復元＋③初稿まで。④企業別カスタマイズは含まない（1社あたり追加0.5〜2時間）。</t>
  </si>
  <si>
    <t xml:space="preserve">職歴の長さ ＼ 転職歴</t>
  </si>
  <si>
    <t xml:space="preserve">少ない（0〜1回）</t>
  </si>
  <si>
    <t xml:space="preserve">普通（2〜3回）</t>
  </si>
  <si>
    <t xml:space="preserve">多い（4〜6回）</t>
  </si>
  <si>
    <t xml:space="preserve">複雑（7回以上／跨ぎ）</t>
  </si>
  <si>
    <t xml:space="preserve">行の中央値平均</t>
  </si>
  <si>
    <t xml:space="preserve">セルの実務コメント（幅）</t>
  </si>
  <si>
    <t xml:space="preserve">短期（〜3年）</t>
  </si>
  <si>
    <r>
      <rPr>
        <sz val="8"/>
        <color rgb="FF475569"/>
        <rFont val="Yu Gothic"/>
        <family val="0"/>
        <charset val="1"/>
      </rPr>
      <t xml:space="preserve">3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6h</t>
    </r>
    <r>
      <rPr>
        <sz val="8"/>
        <color rgb="FF475569"/>
        <rFont val="Noto Sans CJK SC"/>
        <family val="2"/>
      </rPr>
      <t xml:space="preserve">（初回は棚卸しが本体） ／ </t>
    </r>
    <r>
      <rPr>
        <sz val="8"/>
        <color rgb="FF475569"/>
        <rFont val="Yu Gothic"/>
        <family val="0"/>
        <charset val="1"/>
      </rPr>
      <t xml:space="preserve">4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8h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6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10h</t>
    </r>
    <r>
      <rPr>
        <sz val="8"/>
        <color rgb="FF475569"/>
        <rFont val="Noto Sans CJK SC"/>
        <family val="2"/>
      </rPr>
      <t xml:space="preserve">（短い職歴の取捨） ／ </t>
    </r>
    <r>
      <rPr>
        <sz val="8"/>
        <color rgb="FF475569"/>
        <rFont val="Yu Gothic"/>
        <family val="0"/>
        <charset val="1"/>
      </rPr>
      <t xml:space="preserve">8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12h</t>
    </r>
    <r>
      <rPr>
        <sz val="8"/>
        <color rgb="FF475569"/>
        <rFont val="Noto Sans CJK SC"/>
        <family val="2"/>
      </rPr>
      <t xml:space="preserve">（稀、早期ジョブホップ）</t>
    </r>
  </si>
  <si>
    <t xml:space="preserve">中期（3〜10年）</t>
  </si>
  <si>
    <r>
      <rPr>
        <sz val="8"/>
        <color rgb="FF475569"/>
        <rFont val="Yu Gothic"/>
        <family val="0"/>
        <charset val="1"/>
      </rPr>
      <t xml:space="preserve">6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12h</t>
    </r>
    <r>
      <rPr>
        <sz val="8"/>
        <color rgb="FF475569"/>
        <rFont val="Noto Sans CJK SC"/>
        <family val="2"/>
      </rPr>
      <t xml:space="preserve">（</t>
    </r>
    <r>
      <rPr>
        <sz val="8"/>
        <color rgb="FF475569"/>
        <rFont val="Yu Gothic"/>
        <family val="0"/>
        <charset val="1"/>
      </rPr>
      <t xml:space="preserve">1</t>
    </r>
    <r>
      <rPr>
        <sz val="8"/>
        <color rgb="FF475569"/>
        <rFont val="Noto Sans CJK SC"/>
        <family val="2"/>
      </rPr>
      <t xml:space="preserve">社でも部署異動の復元） ／ </t>
    </r>
    <r>
      <rPr>
        <sz val="8"/>
        <color rgb="FF475569"/>
        <rFont val="Yu Gothic"/>
        <family val="0"/>
        <charset val="1"/>
      </rPr>
      <t xml:space="preserve">8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14h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18h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14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24h</t>
    </r>
  </si>
  <si>
    <t xml:space="preserve">長期（10〜20年）</t>
  </si>
  <si>
    <r>
      <rPr>
        <sz val="8"/>
        <color rgb="FF475569"/>
        <rFont val="Yu Gothic"/>
        <family val="0"/>
        <charset val="1"/>
      </rPr>
      <t xml:space="preserve">8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18h</t>
    </r>
    <r>
      <rPr>
        <sz val="8"/>
        <color rgb="FF475569"/>
        <rFont val="Noto Sans CJK SC"/>
        <family val="2"/>
      </rPr>
      <t xml:space="preserve">（</t>
    </r>
    <r>
      <rPr>
        <sz val="8"/>
        <color rgb="FF475569"/>
        <rFont val="Yu Gothic"/>
        <family val="0"/>
        <charset val="1"/>
      </rPr>
      <t xml:space="preserve">1</t>
    </r>
    <r>
      <rPr>
        <sz val="8"/>
        <color rgb="FF475569"/>
        <rFont val="Noto Sans CJK SC"/>
        <family val="2"/>
      </rPr>
      <t xml:space="preserve">社長期＝社内キャリアが厚い） ／ </t>
    </r>
    <r>
      <rPr>
        <sz val="8"/>
        <color rgb="FF475569"/>
        <rFont val="Yu Gothic"/>
        <family val="0"/>
        <charset val="1"/>
      </rPr>
      <t xml:space="preserve">12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22h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16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30h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20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40h</t>
    </r>
  </si>
  <si>
    <t xml:space="preserve">超長期／管理職（20年〜）</t>
  </si>
  <si>
    <r>
      <rPr>
        <sz val="8"/>
        <color rgb="FF475569"/>
        <rFont val="Yu Gothic"/>
        <family val="0"/>
        <charset val="1"/>
      </rPr>
      <t xml:space="preserve">12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28h</t>
    </r>
    <r>
      <rPr>
        <sz val="8"/>
        <color rgb="FF475569"/>
        <rFont val="Noto Sans CJK SC"/>
        <family val="2"/>
      </rPr>
      <t xml:space="preserve">（翻訳と成果の再定義） ／ </t>
    </r>
    <r>
      <rPr>
        <sz val="8"/>
        <color rgb="FF475569"/>
        <rFont val="Yu Gothic"/>
        <family val="0"/>
        <charset val="1"/>
      </rPr>
      <t xml:space="preserve">16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32h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22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40h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28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50h</t>
    </r>
    <r>
      <rPr>
        <sz val="8"/>
        <color rgb="FF475569"/>
        <rFont val="Noto Sans CJK SC"/>
        <family val="2"/>
      </rPr>
      <t xml:space="preserve">（役員クラスの自己作成推計に接近）</t>
    </r>
  </si>
  <si>
    <t xml:space="preserve">列平均</t>
  </si>
  <si>
    <t xml:space="preserve">全体の中央値イメージ（入力値の平均）</t>
  </si>
  <si>
    <t xml:space="preserve">公開データとの対応（合成の根拠）</t>
  </si>
  <si>
    <t xml:space="preserve">・初めて作成：5〜8時間が目安、早い人は数時間（応募書類マスター）。更新（2回目以降）は1〜2時間。
・満足度調査（circus、20〜30代384人）：作成時間のボリュームゾーンは1〜3時間。満足層の7割以上が3時間未満。これは『既に材料がある／デジタル作成』寄りの数字で、②証拠復元を含まない人が混ざる。
・bosyu Jobs（2020、求職者104人）：約4割が書類作成に5時間以上。
・typeアンケート（小サンプル）：1時間14%／1日21%／数日38%／1週間以上28%。
・転職ガイド調査：書類作成フェーズの平均カレンダー日数は7.3日。
・英語圏の自己作成推計（CLIMB等）：初回6〜10時間、中堅15〜25時間、役員30〜50時間。日本の『1〜3時間』は③文書化だけを指していることが多く、本表の中期以上は②を加算している。</t>
  </si>
  <si>
    <t xml:space="preserve">黄色セルは入力値。04シートの機会費用と05シートの価格モデルがこれを参照する。</t>
  </si>
  <si>
    <t xml:space="preserve">  アウトソーシング費用の概算（円・税込目安）— 職歴の長さ × 転職歴</t>
  </si>
  <si>
    <t xml:space="preserve">日本市場の『ヒアリング型代行』（顧客が口頭で経歴を話す）の実勢。クラウド最安〜専門代行〜コンサル込み。セルは推奨比較価格＝市場の中央〜やや上（品質が読み取れる帯）。職歴が増えるとオプション加算（ショクレキは職務経歴5〜8社で＋2,200円など）が入るが、市場全体では複雑度に対して加算が薄い。</t>
  </si>
  <si>
    <t xml:space="preserve">行の中央</t>
  </si>
  <si>
    <t xml:space="preserve">市場の幅（最安クラウド〜高品質）</t>
  </si>
  <si>
    <r>
      <rPr>
        <sz val="8"/>
        <color rgb="FF475569"/>
        <rFont val="Yu Gothic"/>
        <family val="0"/>
        <charset val="1"/>
      </rPr>
      <t xml:space="preserve">3,000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12,000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4,000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15,000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6,000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18,000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8,000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20,000</t>
    </r>
  </si>
  <si>
    <r>
      <rPr>
        <sz val="8"/>
        <color rgb="FF475569"/>
        <rFont val="Yu Gothic"/>
        <family val="0"/>
        <charset val="1"/>
      </rPr>
      <t xml:space="preserve">5,000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18,000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7,500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22,000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10,000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28,000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12,000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30,000</t>
    </r>
  </si>
  <si>
    <r>
      <rPr>
        <sz val="8"/>
        <color rgb="FF475569"/>
        <rFont val="Yu Gothic"/>
        <family val="0"/>
        <charset val="1"/>
      </rPr>
      <t xml:space="preserve">8,000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25,000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10,000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30,000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15,000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35,000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18,000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45,000</t>
    </r>
  </si>
  <si>
    <r>
      <rPr>
        <sz val="8"/>
        <color rgb="FF475569"/>
        <rFont val="Yu Gothic"/>
        <family val="0"/>
        <charset val="1"/>
      </rPr>
      <t xml:space="preserve">15,000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35,000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18,000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50,000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25,000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80,000 </t>
    </r>
    <r>
      <rPr>
        <sz val="8"/>
        <color rgb="FF475569"/>
        <rFont val="Noto Sans CJK SC"/>
        <family val="2"/>
      </rPr>
      <t xml:space="preserve">／ </t>
    </r>
    <r>
      <rPr>
        <sz val="8"/>
        <color rgb="FF475569"/>
        <rFont val="Yu Gothic"/>
        <family val="0"/>
        <charset val="1"/>
      </rPr>
      <t xml:space="preserve">30,000</t>
    </r>
    <r>
      <rPr>
        <sz val="8"/>
        <color rgb="FF475569"/>
        <rFont val="Noto Sans CJK SC"/>
        <family val="2"/>
      </rPr>
      <t xml:space="preserve">〜</t>
    </r>
    <r>
      <rPr>
        <sz val="8"/>
        <color rgb="FF475569"/>
        <rFont val="Yu Gothic"/>
        <family val="0"/>
        <charset val="1"/>
      </rPr>
      <t xml:space="preserve">150,000※</t>
    </r>
    <r>
      <rPr>
        <sz val="8"/>
        <color rgb="FF475569"/>
        <rFont val="Noto Sans CJK SC"/>
        <family val="2"/>
      </rPr>
      <t xml:space="preserve">役員・英語含む</t>
    </r>
  </si>
  <si>
    <r>
      <rPr>
        <b val="true"/>
        <sz val="12"/>
        <color rgb="FF1B365D"/>
        <rFont val="Yu Gothic"/>
        <family val="0"/>
        <charset val="1"/>
      </rPr>
      <t xml:space="preserve">2025</t>
    </r>
    <r>
      <rPr>
        <b val="true"/>
        <sz val="12"/>
        <color rgb="FF1B365D"/>
        <rFont val="Noto Sans CJK SC"/>
        <family val="2"/>
      </rPr>
      <t xml:space="preserve">〜</t>
    </r>
    <r>
      <rPr>
        <b val="true"/>
        <sz val="12"/>
        <color rgb="FF1B365D"/>
        <rFont val="Yu Gothic"/>
        <family val="0"/>
        <charset val="1"/>
      </rPr>
      <t xml:space="preserve">2026</t>
    </r>
    <r>
      <rPr>
        <b val="true"/>
        <sz val="12"/>
        <color rgb="FF1B365D"/>
        <rFont val="Noto Sans CJK SC"/>
        <family val="2"/>
      </rPr>
      <t xml:space="preserve">年時点の代表料金（公開価格）</t>
    </r>
  </si>
  <si>
    <t xml:space="preserve">サービス類型</t>
  </si>
  <si>
    <t xml:space="preserve">代表例</t>
  </si>
  <si>
    <t xml:space="preserve">料金</t>
  </si>
  <si>
    <t xml:space="preserve">納期</t>
  </si>
  <si>
    <t xml:space="preserve">含まれるもの</t>
  </si>
  <si>
    <t xml:space="preserve">含まれないもの</t>
  </si>
  <si>
    <t xml:space="preserve">備考</t>
  </si>
  <si>
    <t xml:space="preserve">転職エージェント</t>
  </si>
  <si>
    <t xml:space="preserve">リクルート／doda 等</t>
  </si>
  <si>
    <r>
      <rPr>
        <sz val="9"/>
        <color rgb="FF334155"/>
        <rFont val="Yu Gothic"/>
        <family val="0"/>
        <charset val="1"/>
      </rPr>
      <t xml:space="preserve">0</t>
    </r>
    <r>
      <rPr>
        <sz val="9"/>
        <color rgb="FF334155"/>
        <rFont val="Noto Sans CJK SC"/>
        <family val="2"/>
      </rPr>
      <t xml:space="preserve">円</t>
    </r>
  </si>
  <si>
    <t xml:space="preserve">面談後1〜2週</t>
  </si>
  <si>
    <t xml:space="preserve">添削〜作成支援</t>
  </si>
  <si>
    <t xml:space="preserve">応募意思がないと使いにくい</t>
  </si>
  <si>
    <t xml:space="preserve">職業安定法で求職者課金不可</t>
  </si>
  <si>
    <t xml:space="preserve">ハローワーク等</t>
  </si>
  <si>
    <t xml:space="preserve">公的機関</t>
  </si>
  <si>
    <t xml:space="preserve">窓口次第</t>
  </si>
  <si>
    <t xml:space="preserve">書き方指導・簡易添削</t>
  </si>
  <si>
    <t xml:space="preserve">オーダーメイド文章</t>
  </si>
  <si>
    <t xml:space="preserve">品質は担当者依存</t>
  </si>
  <si>
    <t xml:space="preserve">低価格特化代行</t>
  </si>
  <si>
    <t xml:space="preserve">転職のミカタ</t>
  </si>
  <si>
    <r>
      <rPr>
        <sz val="9"/>
        <color rgb="FF334155"/>
        <rFont val="Yu Gothic"/>
        <family val="0"/>
        <charset val="1"/>
      </rPr>
      <t xml:space="preserve">7,500</t>
    </r>
    <r>
      <rPr>
        <sz val="9"/>
        <color rgb="FF334155"/>
        <rFont val="Noto Sans CJK SC"/>
        <family val="2"/>
      </rPr>
      <t xml:space="preserve">円</t>
    </r>
  </si>
  <si>
    <t xml:space="preserve">約2営業日</t>
  </si>
  <si>
    <r>
      <rPr>
        <sz val="9"/>
        <color rgb="FF334155"/>
        <rFont val="Yu Gothic"/>
        <family val="0"/>
        <charset val="1"/>
      </rPr>
      <t xml:space="preserve">60</t>
    </r>
    <r>
      <rPr>
        <sz val="9"/>
        <color rgb="FF334155"/>
        <rFont val="Noto Sans CJK SC"/>
        <family val="2"/>
      </rPr>
      <t xml:space="preserve">分ヒアリング＋履歴書・職務経歴書・志望動機</t>
    </r>
  </si>
  <si>
    <t xml:space="preserve">一次資料の探索</t>
  </si>
  <si>
    <t xml:space="preserve">最安値クラスの完成品</t>
  </si>
  <si>
    <t xml:space="preserve">人事経験者チーム</t>
  </si>
  <si>
    <t xml:space="preserve">ショクレキ</t>
  </si>
  <si>
    <r>
      <rPr>
        <sz val="9"/>
        <color rgb="FF334155"/>
        <rFont val="Yu Gothic"/>
        <family val="0"/>
        <charset val="1"/>
      </rPr>
      <t xml:space="preserve">9,900</t>
    </r>
    <r>
      <rPr>
        <sz val="9"/>
        <color rgb="FF334155"/>
        <rFont val="Noto Sans CJK SC"/>
        <family val="2"/>
      </rPr>
      <t xml:space="preserve">円〜</t>
    </r>
  </si>
  <si>
    <t xml:space="preserve">最短2営業日</t>
  </si>
  <si>
    <t xml:space="preserve">ヒアリング＋作成＋データ納品</t>
  </si>
  <si>
    <t xml:space="preserve">一次資料探索</t>
  </si>
  <si>
    <r>
      <rPr>
        <sz val="9"/>
        <color rgb="FF334155"/>
        <rFont val="Yu Gothic"/>
        <family val="0"/>
        <charset val="1"/>
      </rPr>
      <t xml:space="preserve">5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8</t>
    </r>
    <r>
      <rPr>
        <sz val="9"/>
        <color rgb="FF334155"/>
        <rFont val="Noto Sans CJK SC"/>
        <family val="2"/>
      </rPr>
      <t xml:space="preserve">社＋</t>
    </r>
    <r>
      <rPr>
        <sz val="9"/>
        <color rgb="FF334155"/>
        <rFont val="Yu Gothic"/>
        <family val="0"/>
        <charset val="1"/>
      </rPr>
      <t xml:space="preserve">2,200</t>
    </r>
    <r>
      <rPr>
        <sz val="9"/>
        <color rgb="FF334155"/>
        <rFont val="Noto Sans CJK SC"/>
        <family val="2"/>
      </rPr>
      <t xml:space="preserve">／履歴書＋</t>
    </r>
    <r>
      <rPr>
        <sz val="9"/>
        <color rgb="FF334155"/>
        <rFont val="Yu Gothic"/>
        <family val="0"/>
        <charset val="1"/>
      </rPr>
      <t xml:space="preserve">2,200</t>
    </r>
  </si>
  <si>
    <t xml:space="preserve">高価格専門代行</t>
  </si>
  <si>
    <r>
      <rPr>
        <sz val="9"/>
        <color rgb="FF334155"/>
        <rFont val="Yu Gothic"/>
        <family val="0"/>
        <charset val="1"/>
      </rPr>
      <t xml:space="preserve">SmartResume</t>
    </r>
    <r>
      <rPr>
        <sz val="9"/>
        <color rgb="FF334155"/>
        <rFont val="Noto Sans CJK SC"/>
        <family val="2"/>
      </rPr>
      <t xml:space="preserve">／専門センター</t>
    </r>
  </si>
  <si>
    <r>
      <rPr>
        <sz val="9"/>
        <color rgb="FF334155"/>
        <rFont val="Yu Gothic"/>
        <family val="0"/>
        <charset val="1"/>
      </rPr>
      <t xml:space="preserve">29,800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30,000</t>
    </r>
    <r>
      <rPr>
        <sz val="9"/>
        <color rgb="FF334155"/>
        <rFont val="Noto Sans CJK SC"/>
        <family val="2"/>
      </rPr>
      <t xml:space="preserve">円</t>
    </r>
  </si>
  <si>
    <t xml:space="preserve">数日〜2週</t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</si>
  <si>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時間ヒアリング＋作成</t>
    </r>
  </si>
  <si>
    <t xml:space="preserve">同上</t>
  </si>
  <si>
    <t xml:space="preserve">即日＋20,000、1社追加＋10,000の例あり</t>
  </si>
  <si>
    <t xml:space="preserve">クラウド個人</t>
  </si>
  <si>
    <t xml:space="preserve">ココナラ／ランサーズ</t>
  </si>
  <si>
    <r>
      <rPr>
        <sz val="9"/>
        <color rgb="FF334155"/>
        <rFont val="Yu Gothic"/>
        <family val="0"/>
        <charset val="1"/>
      </rPr>
      <t xml:space="preserve">1,500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25,000</t>
    </r>
    <r>
      <rPr>
        <sz val="9"/>
        <color rgb="FF334155"/>
        <rFont val="Noto Sans CJK SC"/>
        <family val="2"/>
      </rPr>
      <t xml:space="preserve">円</t>
    </r>
  </si>
  <si>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9</t>
    </r>
    <r>
      <rPr>
        <sz val="9"/>
        <color rgb="FF334155"/>
        <rFont val="Noto Sans CJK SC"/>
        <family val="2"/>
      </rPr>
      <t xml:space="preserve">日</t>
    </r>
  </si>
  <si>
    <t xml:space="preserve">出品者次第</t>
  </si>
  <si>
    <t xml:space="preserve">品質保証が薄い</t>
  </si>
  <si>
    <t xml:space="preserve">ゼロベース作成は2万円前後が多い</t>
  </si>
  <si>
    <t xml:space="preserve">添削のみ</t>
  </si>
  <si>
    <t xml:space="preserve">各社・個人</t>
  </si>
  <si>
    <r>
      <rPr>
        <sz val="9"/>
        <color rgb="FF334155"/>
        <rFont val="Yu Gothic"/>
        <family val="0"/>
        <charset val="1"/>
      </rPr>
      <t xml:space="preserve">2,000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15,000</t>
    </r>
    <r>
      <rPr>
        <sz val="9"/>
        <color rgb="FF334155"/>
        <rFont val="Noto Sans CJK SC"/>
        <family val="2"/>
      </rPr>
      <t xml:space="preserve">円</t>
    </r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</si>
  <si>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5</t>
    </r>
    <r>
      <rPr>
        <sz val="9"/>
        <color rgb="FF334155"/>
        <rFont val="Noto Sans CJK SC"/>
        <family val="2"/>
      </rPr>
      <t xml:space="preserve">日</t>
    </r>
  </si>
  <si>
    <t xml:space="preserve">既存原稿への朱入れ</t>
  </si>
  <si>
    <t xml:space="preserve">ゼロからの構成</t>
  </si>
  <si>
    <t xml:space="preserve">下書きがある人向け</t>
  </si>
  <si>
    <t xml:space="preserve">キャリアコンサル込み</t>
  </si>
  <si>
    <t xml:space="preserve">コーチング＋書類</t>
  </si>
  <si>
    <r>
      <rPr>
        <sz val="9"/>
        <color rgb="FF334155"/>
        <rFont val="Yu Gothic"/>
        <family val="0"/>
        <charset val="1"/>
      </rPr>
      <t xml:space="preserve">10,000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80,000</t>
    </r>
    <r>
      <rPr>
        <sz val="9"/>
        <color rgb="FF334155"/>
        <rFont val="Noto Sans CJK SC"/>
        <family val="2"/>
      </rPr>
      <t xml:space="preserve">円</t>
    </r>
    <r>
      <rPr>
        <sz val="9"/>
        <color rgb="FF334155"/>
        <rFont val="Yu Gothic"/>
        <family val="0"/>
        <charset val="1"/>
      </rPr>
      <t xml:space="preserve">+</t>
    </r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</si>
  <si>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4</t>
    </r>
    <r>
      <rPr>
        <sz val="9"/>
        <color rgb="FF334155"/>
        <rFont val="Noto Sans CJK SC"/>
        <family val="2"/>
      </rPr>
      <t xml:space="preserve">週</t>
    </r>
  </si>
  <si>
    <t xml:space="preserve">面談・方針・書類</t>
  </si>
  <si>
    <t xml:space="preserve">ファイル走査</t>
  </si>
  <si>
    <t xml:space="preserve">面接対策セットで単価が跳ねる</t>
  </si>
  <si>
    <t xml:space="preserve">米英プロライター</t>
  </si>
  <si>
    <r>
      <rPr>
        <sz val="9"/>
        <color rgb="FF334155"/>
        <rFont val="Yu Gothic"/>
        <family val="0"/>
        <charset val="1"/>
      </rPr>
      <t xml:space="preserve">CPRW</t>
    </r>
    <r>
      <rPr>
        <sz val="9"/>
        <color rgb="FF334155"/>
        <rFont val="Noto Sans CJK SC"/>
        <family val="2"/>
      </rPr>
      <t xml:space="preserve">等</t>
    </r>
  </si>
  <si>
    <t xml:space="preserve">約3万〜45万円相当</t>
  </si>
  <si>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10</t>
    </r>
    <r>
      <rPr>
        <sz val="9"/>
        <color rgb="FF334155"/>
        <rFont val="Noto Sans CJK SC"/>
        <family val="2"/>
      </rPr>
      <t xml:space="preserve">営業日</t>
    </r>
  </si>
  <si>
    <t xml:space="preserve">戦略・リライト6〜15時間</t>
  </si>
  <si>
    <t xml:space="preserve">顧客の証拠集め</t>
  </si>
  <si>
    <t xml:space="preserve">役員は10時間超／件が普通</t>
  </si>
  <si>
    <t xml:space="preserve">代行側の工数から逆算した時給</t>
  </si>
  <si>
    <t xml:space="preserve">日本の7,500円プランを『ヒアリング1時間＋執筆3時間』と置くと、提供者の粗時給は約1,900円。30,000円プランを6時間と置くと約5,000円。米英の適正ライターはエントリー6時間〜役員12〜15時間で $200〜$1,500（役員は$3,000超）。つまり日本の量産代行は『安く、ヒアリング範囲に限定』で成立している。ファイル走査型は提供者の前処理（スキャン設計・分類ルール・例外処理）が増えるため、7,500円帯で受けると構造的に赤字になりやすい。</t>
  </si>
  <si>
    <t xml:space="preserve">  自分で作った場合の機会費用（円）＝ 作業時間 × 時給</t>
  </si>
  <si>
    <t xml:space="preserve">入力：対象者の機会時給（円／時間）</t>
  </si>
  <si>
    <t xml:space="preserve">若手・初回転職</t>
  </si>
  <si>
    <t xml:space="preserve">正社員平均よりやや下。年収350万前後の換算イメージ</t>
  </si>
  <si>
    <t xml:space="preserve">中堅（本サービスの主顧客想定）</t>
  </si>
  <si>
    <t xml:space="preserve">年収500〜700万／年2,000時間弱の概算</t>
  </si>
  <si>
    <t xml:space="preserve">管理職・専門職</t>
  </si>
  <si>
    <t xml:space="preserve">年収800〜1,200万クラスの概算</t>
  </si>
  <si>
    <t xml:space="preserve">計算に使う時給（既定＝中堅）</t>
  </si>
  <si>
    <t xml:space="preserve">このセルを変えれば下の表が全部変わる</t>
  </si>
  <si>
    <t xml:space="preserve">参考：上場企業社員の計算時給平均は約3,850円、国税庁の正社員平均年収544.9万円を総労働時間で割ると約2,800円（東洋経済オンライン 2026-08）。アルバイト全国平均は約1,200〜1,300円なので、本サービスの顧客には使わない。</t>
  </si>
  <si>
    <t xml:space="preserve">行平均</t>
  </si>
  <si>
    <t xml:space="preserve">対・市販代行中央値</t>
  </si>
  <si>
    <t xml:space="preserve">読み方：G列がプラスなら『自分で作る方が、市販代行より高くつく』。中堅時給4,000円では、短期×転職少（約16,000円）でも市販中央値とほぼ同じ。中期以上は自分で作る機会費用が3〜10万円になり、1〜3万円の代行は『安すぎて②が抜けている』と説明できる。これがファイル走査サービスを2〜8万円に置くときの一番強い顧客向けロジック。</t>
  </si>
  <si>
    <r>
      <rPr>
        <b val="true"/>
        <sz val="14"/>
        <color rgb="FFFFFFFF"/>
        <rFont val="Yu Gothic"/>
        <family val="0"/>
        <charset val="1"/>
      </rPr>
      <t xml:space="preserve">  4,000</t>
    </r>
    <r>
      <rPr>
        <b val="true"/>
        <sz val="14"/>
        <color rgb="FFFFFFFF"/>
        <rFont val="Noto Sans CJK SC"/>
        <family val="2"/>
      </rPr>
      <t xml:space="preserve">ファイル走査＋整理＋職務経歴書ドラフト の価格設定モデル</t>
    </r>
  </si>
  <si>
    <t xml:space="preserve">モデルの考え方</t>
  </si>
  <si>
    <t xml:space="preserve">推奨価格 ＝ max( 市販代行中央値 × プレミアム , 削減時間 × 顧客時給 × 分配率 ) をセルごとに計算し、端数を整えたものが『提示価格』。プレミアムは『②証拠復元を含む』対価。分配率は顧客が得る時間価値のうちサービスが受け取る割合（全部は取れない）。床価格は作業の固定費（スクリプト初期適用・分類確認・ドラフト整形）を割らない水準。</t>
  </si>
  <si>
    <t xml:space="preserve">パラメータ（黄色＝入力）</t>
  </si>
  <si>
    <t xml:space="preserve">プレミアム</t>
  </si>
  <si>
    <t xml:space="preserve">市販代行中央値に掛ける倍率（②復元込み）</t>
  </si>
  <si>
    <t xml:space="preserve">分配率</t>
  </si>
  <si>
    <t xml:space="preserve">機会費用のうちサービスが受け取る割合</t>
  </si>
  <si>
    <t xml:space="preserve">床価格</t>
  </si>
  <si>
    <t xml:space="preserve">これ未満は固定費を割る</t>
  </si>
  <si>
    <t xml:space="preserve">天井</t>
  </si>
  <si>
    <t xml:space="preserve">個人向けの上限。超える案件は個別見積</t>
  </si>
  <si>
    <t xml:space="preserve">市販中央値との差</t>
  </si>
  <si>
    <t xml:space="preserve">提示用の段階課金（端数整理した商品設計案）</t>
  </si>
  <si>
    <t xml:space="preserve">プラン</t>
  </si>
  <si>
    <t xml:space="preserve">対象の目安</t>
  </si>
  <si>
    <t xml:space="preserve">ファイル量の目安</t>
  </si>
  <si>
    <t xml:space="preserve">推奨表示価格</t>
  </si>
  <si>
    <t xml:space="preserve">納品物</t>
  </si>
  <si>
    <t xml:space="preserve">追加オプション</t>
  </si>
  <si>
    <t xml:space="preserve">値付けの言い方</t>
  </si>
  <si>
    <t xml:space="preserve">Lite</t>
  </si>
  <si>
    <t xml:space="preserve">短期×転職少〜普通</t>
  </si>
  <si>
    <t xml:space="preserve">〜1,500</t>
  </si>
  <si>
    <r>
      <rPr>
        <sz val="9"/>
        <color rgb="FF334155"/>
        <rFont val="Yu Gothic"/>
        <family val="0"/>
        <charset val="1"/>
      </rPr>
      <t xml:space="preserve">19,800</t>
    </r>
    <r>
      <rPr>
        <sz val="9"/>
        <color rgb="FF334155"/>
        <rFont val="Noto Sans CJK SC"/>
        <family val="2"/>
      </rPr>
      <t xml:space="preserve">円</t>
    </r>
  </si>
  <si>
    <t xml:space="preserve">分類リスト＋職務経歴書ドラフト1種</t>
  </si>
  <si>
    <t xml:space="preserve">履歴書 +4,000／1社カスタム +3,000</t>
  </si>
  <si>
    <t xml:space="preserve">市販代行＋証拠復元の入口価格。床を割らない。</t>
  </si>
  <si>
    <t xml:space="preserve">Standard</t>
  </si>
  <si>
    <t xml:space="preserve">中期、または長期×転職少</t>
  </si>
  <si>
    <r>
      <rPr>
        <sz val="9"/>
        <color rgb="FF334155"/>
        <rFont val="Yu Gothic"/>
        <family val="0"/>
        <charset val="1"/>
      </rPr>
      <t xml:space="preserve">1,500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4,000</t>
    </r>
  </si>
  <si>
    <r>
      <rPr>
        <sz val="9"/>
        <color rgb="FF334155"/>
        <rFont val="Yu Gothic"/>
        <family val="0"/>
        <charset val="1"/>
      </rPr>
      <t xml:space="preserve">39,800</t>
    </r>
    <r>
      <rPr>
        <sz val="9"/>
        <color rgb="FF334155"/>
        <rFont val="Noto Sans CJK SC"/>
        <family val="2"/>
      </rPr>
      <t xml:space="preserve">円</t>
    </r>
  </si>
  <si>
    <t xml:space="preserve">年表＋証拠インデックス＋ドラフト＋要約</t>
  </si>
  <si>
    <t xml:space="preserve">画像OCR強化 +8,000</t>
  </si>
  <si>
    <t xml:space="preserve">主戦場。機会費用3〜6万の35%前後＋プレミアム。</t>
  </si>
  <si>
    <t xml:space="preserve">Plus</t>
  </si>
  <si>
    <t xml:space="preserve">長期×転職多、または超長期</t>
  </si>
  <si>
    <r>
      <rPr>
        <sz val="9"/>
        <color rgb="FF334155"/>
        <rFont val="Yu Gothic"/>
        <family val="0"/>
        <charset val="1"/>
      </rPr>
      <t xml:space="preserve">4,000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8,000</t>
    </r>
  </si>
  <si>
    <r>
      <rPr>
        <sz val="9"/>
        <color rgb="FF334155"/>
        <rFont val="Yu Gothic"/>
        <family val="0"/>
        <charset val="1"/>
      </rPr>
      <t xml:space="preserve">64,800</t>
    </r>
    <r>
      <rPr>
        <sz val="9"/>
        <color rgb="FF334155"/>
        <rFont val="Noto Sans CJK SC"/>
        <family val="2"/>
      </rPr>
      <t xml:space="preserve">円</t>
    </r>
  </si>
  <si>
    <r>
      <rPr>
        <sz val="9"/>
        <color rgb="FF334155"/>
        <rFont val="Yu Gothic"/>
        <family val="0"/>
        <charset val="1"/>
      </rPr>
      <t xml:space="preserve">Standard</t>
    </r>
    <r>
      <rPr>
        <sz val="9"/>
        <color rgb="FF334155"/>
        <rFont val="Noto Sans CJK SC"/>
        <family val="2"/>
      </rPr>
      <t xml:space="preserve">＋職歴圧縮案＋自己</t>
    </r>
    <r>
      <rPr>
        <sz val="9"/>
        <color rgb="FF334155"/>
        <rFont val="Yu Gothic"/>
        <family val="0"/>
        <charset val="1"/>
      </rPr>
      <t xml:space="preserve">PR2</t>
    </r>
    <r>
      <rPr>
        <sz val="9"/>
        <color rgb="FF334155"/>
        <rFont val="Noto Sans CJK SC"/>
        <family val="2"/>
      </rPr>
      <t xml:space="preserve">案</t>
    </r>
  </si>
  <si>
    <t xml:space="preserve">英語レジュメ 見積</t>
  </si>
  <si>
    <t xml:space="preserve">市販30,000円では②が抜けている、と対比する。</t>
  </si>
  <si>
    <t xml:space="preserve">Complex</t>
  </si>
  <si>
    <t xml:space="preserve">複雑キャリア／業務委託混在／役員</t>
  </si>
  <si>
    <r>
      <rPr>
        <sz val="9"/>
        <color rgb="FF334155"/>
        <rFont val="Yu Gothic"/>
        <family val="0"/>
        <charset val="1"/>
      </rPr>
      <t xml:space="preserve">8,000</t>
    </r>
    <r>
      <rPr>
        <sz val="9"/>
        <color rgb="FF334155"/>
        <rFont val="Noto Sans CJK SC"/>
        <family val="2"/>
      </rPr>
      <t xml:space="preserve">〜 または分類不能が多い</t>
    </r>
  </si>
  <si>
    <r>
      <rPr>
        <sz val="9"/>
        <color rgb="FF334155"/>
        <rFont val="Yu Gothic"/>
        <family val="0"/>
        <charset val="1"/>
      </rPr>
      <t xml:space="preserve">89,800</t>
    </r>
    <r>
      <rPr>
        <sz val="9"/>
        <color rgb="FF334155"/>
        <rFont val="Noto Sans CJK SC"/>
        <family val="2"/>
      </rPr>
      <t xml:space="preserve">円〜個別</t>
    </r>
  </si>
  <si>
    <r>
      <rPr>
        <sz val="9"/>
        <color rgb="FF334155"/>
        <rFont val="Yu Gothic"/>
        <family val="0"/>
        <charset val="1"/>
      </rPr>
      <t xml:space="preserve">Plus</t>
    </r>
    <r>
      <rPr>
        <sz val="9"/>
        <color rgb="FF334155"/>
        <rFont val="Noto Sans CJK SC"/>
        <family val="2"/>
      </rPr>
      <t xml:space="preserve">＋キャリア式再編＋面接用エピソードカード</t>
    </r>
  </si>
  <si>
    <t xml:space="preserve">模擬面接は別商品</t>
  </si>
  <si>
    <t xml:space="preserve">天井近く。工数が見えない案件は時間単価へ切替。</t>
  </si>
  <si>
    <t xml:space="preserve">ファイル単価の補助指標（説明用）</t>
  </si>
  <si>
    <t xml:space="preserve">想定ファイル数</t>
  </si>
  <si>
    <t xml:space="preserve">顧客の公称ボリューム</t>
  </si>
  <si>
    <r>
      <rPr>
        <b val="true"/>
        <sz val="9"/>
        <color rgb="FF334155"/>
        <rFont val="Yu Gothic"/>
        <family val="0"/>
        <charset val="1"/>
      </rPr>
      <t xml:space="preserve">Standard</t>
    </r>
    <r>
      <rPr>
        <b val="true"/>
        <sz val="9"/>
        <color rgb="FF334155"/>
        <rFont val="Noto Sans CJK SC"/>
        <family val="2"/>
      </rPr>
      <t xml:space="preserve">価格（円）</t>
    </r>
  </si>
  <si>
    <t xml:space="preserve">上表の主戦場プラン</t>
  </si>
  <si>
    <t xml:space="preserve">ファイルあたり単価</t>
  </si>
  <si>
    <t xml:space="preserve">約10円／ファイル。『1ファイル10円で証拠を拾う』と説明できる</t>
  </si>
  <si>
    <t xml:space="preserve">中期・普通の削減時間</t>
  </si>
  <si>
    <r>
      <rPr>
        <sz val="8"/>
        <color rgb="FF475569"/>
        <rFont val="Yu Gothic"/>
        <family val="0"/>
        <charset val="1"/>
      </rPr>
      <t xml:space="preserve">02</t>
    </r>
    <r>
      <rPr>
        <sz val="8"/>
        <color rgb="FF475569"/>
        <rFont val="Noto Sans CJK SC"/>
        <family val="2"/>
      </rPr>
      <t xml:space="preserve">シート中央値（中期</t>
    </r>
    <r>
      <rPr>
        <sz val="8"/>
        <color rgb="FF475569"/>
        <rFont val="Yu Gothic"/>
        <family val="0"/>
        <charset val="1"/>
      </rPr>
      <t xml:space="preserve">×</t>
    </r>
    <r>
      <rPr>
        <sz val="8"/>
        <color rgb="FF475569"/>
        <rFont val="Noto Sans CJK SC"/>
        <family val="2"/>
      </rPr>
      <t xml:space="preserve">普通）</t>
    </r>
  </si>
  <si>
    <t xml:space="preserve">時間あたり受け取り</t>
  </si>
  <si>
    <t xml:space="preserve">顧客が手放す10時間前後に対する単価</t>
  </si>
  <si>
    <t xml:space="preserve">営業で使ってよい一文：『市販の職務経歴書代行は7,500〜30,000円ですが、60分のヒアリングが前提です。中堅が自分で証拠まで集めると8〜20時間、時給換算で3〜8万円分の仕事になります。4,000ファイルを機械的に走査して下書きまで出す本サービスは、その隠れた8〜20時間を買い取る商品です。だから19,800〜64,800円は代行の2倍前後でも、ご自身の時給より安い。』</t>
  </si>
  <si>
    <t xml:space="preserve">  出典と数字の扱い</t>
  </si>
  <si>
    <t xml:space="preserve">No</t>
  </si>
  <si>
    <t xml:space="preserve">出典</t>
  </si>
  <si>
    <t xml:space="preserve">使った数字</t>
  </si>
  <si>
    <t xml:space="preserve">メモ</t>
  </si>
  <si>
    <t xml:space="preserve">1</t>
  </si>
  <si>
    <t xml:space="preserve">応募書類マスター（keireki.net）</t>
  </si>
  <si>
    <t xml:space="preserve">初回5〜8h、更新1〜2h</t>
  </si>
  <si>
    <t xml:space="preserve">作成時間の日本語の最も具体的な目安。2025-11。</t>
  </si>
  <si>
    <t xml:space="preserve">2</t>
  </si>
  <si>
    <r>
      <rPr>
        <sz val="9"/>
        <color rgb="FF334155"/>
        <rFont val="Yu Gothic"/>
        <family val="0"/>
        <charset val="1"/>
      </rPr>
      <t xml:space="preserve">circus</t>
    </r>
    <r>
      <rPr>
        <sz val="9"/>
        <color rgb="FF334155"/>
        <rFont val="Noto Sans CJK SC"/>
        <family val="2"/>
      </rPr>
      <t xml:space="preserve">／朝日</t>
    </r>
    <r>
      <rPr>
        <sz val="9"/>
        <color rgb="FF334155"/>
        <rFont val="Yu Gothic"/>
        <family val="0"/>
        <charset val="1"/>
      </rPr>
      <t xml:space="preserve">and PR</t>
    </r>
    <r>
      <rPr>
        <sz val="9"/>
        <color rgb="FF334155"/>
        <rFont val="Noto Sans CJK SC"/>
        <family val="2"/>
      </rPr>
      <t xml:space="preserve">（</t>
    </r>
    <r>
      <rPr>
        <sz val="9"/>
        <color rgb="FF334155"/>
        <rFont val="Yu Gothic"/>
        <family val="0"/>
        <charset val="1"/>
      </rPr>
      <t xml:space="preserve">2026-01</t>
    </r>
    <r>
      <rPr>
        <sz val="9"/>
        <color rgb="FF334155"/>
        <rFont val="Noto Sans CJK SC"/>
        <family val="2"/>
      </rPr>
      <t xml:space="preserve">）</t>
    </r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</si>
  <si>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3h</t>
    </r>
    <r>
      <rPr>
        <sz val="9"/>
        <color rgb="FF334155"/>
        <rFont val="Noto Sans CJK SC"/>
        <family val="2"/>
      </rPr>
      <t xml:space="preserve">がボリュームゾーン</t>
    </r>
  </si>
  <si>
    <r>
      <rPr>
        <sz val="9"/>
        <color rgb="FF334155"/>
        <rFont val="Yu Gothic"/>
        <family val="0"/>
        <charset val="1"/>
      </rPr>
      <t xml:space="preserve">20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30</t>
    </r>
    <r>
      <rPr>
        <sz val="9"/>
        <color rgb="FF334155"/>
        <rFont val="Noto Sans CJK SC"/>
        <family val="2"/>
      </rPr>
      <t xml:space="preserve">代</t>
    </r>
    <r>
      <rPr>
        <sz val="9"/>
        <color rgb="FF334155"/>
        <rFont val="Yu Gothic"/>
        <family val="0"/>
        <charset val="1"/>
      </rPr>
      <t xml:space="preserve">384</t>
    </r>
    <r>
      <rPr>
        <sz val="9"/>
        <color rgb="FF334155"/>
        <rFont val="Noto Sans CJK SC"/>
        <family val="2"/>
      </rPr>
      <t xml:space="preserve">人。満足層の</t>
    </r>
    <r>
      <rPr>
        <sz val="9"/>
        <color rgb="FF334155"/>
        <rFont val="Yu Gothic"/>
        <family val="0"/>
        <charset val="1"/>
      </rPr>
      <t xml:space="preserve">7</t>
    </r>
    <r>
      <rPr>
        <sz val="9"/>
        <color rgb="FF334155"/>
        <rFont val="Noto Sans CJK SC"/>
        <family val="2"/>
      </rPr>
      <t xml:space="preserve">割が</t>
    </r>
    <r>
      <rPr>
        <sz val="9"/>
        <color rgb="FF334155"/>
        <rFont val="Yu Gothic"/>
        <family val="0"/>
        <charset val="1"/>
      </rPr>
      <t xml:space="preserve">3h</t>
    </r>
    <r>
      <rPr>
        <sz val="9"/>
        <color rgb="FF334155"/>
        <rFont val="Noto Sans CJK SC"/>
        <family val="2"/>
      </rPr>
      <t xml:space="preserve">未満。デジタル作成比率も高い。</t>
    </r>
  </si>
  <si>
    <t xml:space="preserve">3</t>
  </si>
  <si>
    <t xml:space="preserve">キャスター bosyu Jobs / HRzine</t>
  </si>
  <si>
    <t xml:space="preserve">求職者の約4割が5h以上</t>
  </si>
  <si>
    <r>
      <rPr>
        <sz val="9"/>
        <color rgb="FF334155"/>
        <rFont val="Yu Gothic"/>
        <family val="0"/>
        <charset val="1"/>
      </rPr>
      <t xml:space="preserve">2020</t>
    </r>
    <r>
      <rPr>
        <sz val="9"/>
        <color rgb="FF334155"/>
        <rFont val="Noto Sans CJK SC"/>
        <family val="2"/>
      </rPr>
      <t xml:space="preserve">年、</t>
    </r>
    <r>
      <rPr>
        <sz val="9"/>
        <color rgb="FF334155"/>
        <rFont val="Yu Gothic"/>
        <family val="0"/>
        <charset val="1"/>
      </rPr>
      <t xml:space="preserve">n=104</t>
    </r>
    <r>
      <rPr>
        <sz val="9"/>
        <color rgb="FF334155"/>
        <rFont val="Noto Sans CJK SC"/>
        <family val="2"/>
      </rPr>
      <t xml:space="preserve">。企業が書類を見る時間は約</t>
    </r>
    <r>
      <rPr>
        <sz val="9"/>
        <color rgb="FF334155"/>
        <rFont val="Yu Gothic"/>
        <family val="0"/>
        <charset val="1"/>
      </rPr>
      <t xml:space="preserve">6</t>
    </r>
    <r>
      <rPr>
        <sz val="9"/>
        <color rgb="FF334155"/>
        <rFont val="Noto Sans CJK SC"/>
        <family val="2"/>
      </rPr>
      <t xml:space="preserve">割が</t>
    </r>
    <r>
      <rPr>
        <sz val="9"/>
        <color rgb="FF334155"/>
        <rFont val="Yu Gothic"/>
        <family val="0"/>
        <charset val="1"/>
      </rPr>
      <t xml:space="preserve">5</t>
    </r>
    <r>
      <rPr>
        <sz val="9"/>
        <color rgb="FF334155"/>
        <rFont val="Noto Sans CJK SC"/>
        <family val="2"/>
      </rPr>
      <t xml:space="preserve">分未満。</t>
    </r>
  </si>
  <si>
    <t xml:space="preserve">4</t>
  </si>
  <si>
    <r>
      <rPr>
        <sz val="9"/>
        <color rgb="FF334155"/>
        <rFont val="Yu Gothic"/>
        <family val="0"/>
        <charset val="1"/>
      </rPr>
      <t xml:space="preserve">type </t>
    </r>
    <r>
      <rPr>
        <sz val="9"/>
        <color rgb="FF334155"/>
        <rFont val="Noto Sans CJK SC"/>
        <family val="2"/>
      </rPr>
      <t xml:space="preserve">投票</t>
    </r>
  </si>
  <si>
    <t xml:space="preserve">数日38%、1週以上28%</t>
  </si>
  <si>
    <t xml:space="preserve">小サンプル。カレンダー時間の感覚値。</t>
  </si>
  <si>
    <t xml:space="preserve">5</t>
  </si>
  <si>
    <t xml:space="preserve">転職ガイド（create-jobs）</t>
  </si>
  <si>
    <t xml:space="preserve">書類作成フェーズ平均7.3日</t>
  </si>
  <si>
    <t xml:space="preserve">集中時間ではなく期間。</t>
  </si>
  <si>
    <t xml:space="preserve">6</t>
  </si>
  <si>
    <t xml:space="preserve">レッキー 代行解説（2026-08）</t>
  </si>
  <si>
    <t xml:space="preserve">有料代行5,000〜30,000円</t>
  </si>
  <si>
    <t xml:space="preserve">エージェント無料／クラウド1,500〜20,000円。</t>
  </si>
  <si>
    <t xml:space="preserve">7</t>
  </si>
  <si>
    <r>
      <rPr>
        <sz val="9"/>
        <color rgb="FF334155"/>
        <rFont val="Yu Gothic"/>
        <family val="0"/>
        <charset val="1"/>
      </rPr>
      <t xml:space="preserve">7,500</t>
    </r>
    <r>
      <rPr>
        <sz val="9"/>
        <color rgb="FF334155"/>
        <rFont val="Noto Sans CJK SC"/>
        <family val="2"/>
      </rPr>
      <t xml:space="preserve">円、ヒアリング</t>
    </r>
    <r>
      <rPr>
        <sz val="9"/>
        <color rgb="FF334155"/>
        <rFont val="Yu Gothic"/>
        <family val="0"/>
        <charset val="1"/>
      </rPr>
      <t xml:space="preserve">60</t>
    </r>
    <r>
      <rPr>
        <sz val="9"/>
        <color rgb="FF334155"/>
        <rFont val="Noto Sans CJK SC"/>
        <family val="2"/>
      </rPr>
      <t xml:space="preserve">分、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営業日</t>
    </r>
  </si>
  <si>
    <t xml:space="preserve">履歴書・志望動機込みの低価格完成品。</t>
  </si>
  <si>
    <t xml:space="preserve">8</t>
  </si>
  <si>
    <t xml:space="preserve">ショクレキ（マルゴト）</t>
  </si>
  <si>
    <r>
      <rPr>
        <sz val="9"/>
        <color rgb="FF334155"/>
        <rFont val="Yu Gothic"/>
        <family val="0"/>
        <charset val="1"/>
      </rPr>
      <t xml:space="preserve">9,900</t>
    </r>
    <r>
      <rPr>
        <sz val="9"/>
        <color rgb="FF334155"/>
        <rFont val="Noto Sans CJK SC"/>
        <family val="2"/>
      </rPr>
      <t xml:space="preserve">円、</t>
    </r>
    <r>
      <rPr>
        <sz val="9"/>
        <color rgb="FF334155"/>
        <rFont val="Yu Gothic"/>
        <family val="0"/>
        <charset val="1"/>
      </rPr>
      <t xml:space="preserve">5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8</t>
    </r>
    <r>
      <rPr>
        <sz val="9"/>
        <color rgb="FF334155"/>
        <rFont val="Noto Sans CJK SC"/>
        <family val="2"/>
      </rPr>
      <t xml:space="preserve">社＋</t>
    </r>
    <r>
      <rPr>
        <sz val="9"/>
        <color rgb="FF334155"/>
        <rFont val="Yu Gothic"/>
        <family val="0"/>
        <charset val="1"/>
      </rPr>
      <t xml:space="preserve">2,200</t>
    </r>
    <r>
      <rPr>
        <sz val="9"/>
        <color rgb="FF334155"/>
        <rFont val="Noto Sans CJK SC"/>
        <family val="2"/>
      </rPr>
      <t xml:space="preserve">円</t>
    </r>
  </si>
  <si>
    <t xml:space="preserve">職歴の多さによる数少ない明示加算。</t>
  </si>
  <si>
    <t xml:space="preserve">9</t>
  </si>
  <si>
    <t xml:space="preserve">高価格帯のヒアリング代行。即日＋2万円の例。</t>
  </si>
  <si>
    <t xml:space="preserve">10</t>
  </si>
  <si>
    <t xml:space="preserve">ココナラ／ランサーズ事例</t>
  </si>
  <si>
    <t xml:space="preserve">ゼロベース約25,000円前後</t>
  </si>
  <si>
    <t xml:space="preserve">個人出品の上限近く。</t>
  </si>
  <si>
    <t xml:space="preserve">11</t>
  </si>
  <si>
    <r>
      <rPr>
        <sz val="9"/>
        <color rgb="FF334155"/>
        <rFont val="Yu Gothic"/>
        <family val="0"/>
        <charset val="1"/>
      </rPr>
      <t xml:space="preserve">Reddit r/resumes wiki </t>
    </r>
    <r>
      <rPr>
        <sz val="9"/>
        <color rgb="FF334155"/>
        <rFont val="Noto Sans CJK SC"/>
        <family val="2"/>
      </rPr>
      <t xml:space="preserve">等</t>
    </r>
  </si>
  <si>
    <t xml:space="preserve">ライター6h（初級）〜12〜15h（役員）</t>
  </si>
  <si>
    <t xml:space="preserve">米英。料金$200〜$1,500、役員$3,000+。</t>
  </si>
  <si>
    <t xml:space="preserve">12</t>
  </si>
  <si>
    <r>
      <rPr>
        <sz val="9"/>
        <color rgb="FF334155"/>
        <rFont val="Yu Gothic"/>
        <family val="0"/>
        <charset val="1"/>
      </rPr>
      <t xml:space="preserve">CLIMB the Ladder </t>
    </r>
    <r>
      <rPr>
        <sz val="9"/>
        <color rgb="FF334155"/>
        <rFont val="Noto Sans CJK SC"/>
        <family val="2"/>
      </rPr>
      <t xml:space="preserve">等</t>
    </r>
  </si>
  <si>
    <t xml:space="preserve">自己作成 中堅15〜25h、役員30〜50h</t>
  </si>
  <si>
    <t xml:space="preserve">英語圏の自己作成推計。日本より長く見積もる。</t>
  </si>
  <si>
    <t xml:space="preserve">13</t>
  </si>
  <si>
    <t xml:space="preserve">Resume.io / Market Splash</t>
  </si>
  <si>
    <t xml:space="preserve">平均作成70分、平均1.6ページ</t>
  </si>
  <si>
    <t xml:space="preserve">ビルダー利用者に偏る短時間データ。</t>
  </si>
  <si>
    <t xml:space="preserve">14</t>
  </si>
  <si>
    <t xml:space="preserve">東洋経済オンライン 2026-08</t>
  </si>
  <si>
    <t xml:space="preserve">正社員換算時給約2,800円、上場平均約3,850円</t>
  </si>
  <si>
    <t xml:space="preserve">機会費用のアンカー。</t>
  </si>
  <si>
    <t xml:space="preserve">15</t>
  </si>
  <si>
    <t xml:space="preserve">マイナビ中途向け記事等</t>
  </si>
  <si>
    <t xml:space="preserve">直近10〜15年を厚く書く</t>
  </si>
  <si>
    <t xml:space="preserve">長期キャリアの圧縮ルール。</t>
  </si>
  <si>
    <t xml:space="preserve">本ブックのマトリクス数値は上記を交差させた推定であり、日本全国の無作為抽出調査ではない。社外に出す場合は『推定レンジ／2026年8月時点の公開価格に基づく』と注記すること。黄色セルを自社の実測（実際にかかったスキャン時間、分類精度、手直し時間）で置き換えると、価格の説得力が一段上がる。</t>
  </si>
  <si>
    <t xml:space="preserve">16</t>
  </si>
  <si>
    <r>
      <rPr>
        <sz val="9"/>
        <color rgb="FF334155"/>
        <rFont val="Yu Gothic"/>
        <family val="0"/>
        <charset val="1"/>
      </rPr>
      <t xml:space="preserve">X</t>
    </r>
    <r>
      <rPr>
        <sz val="9"/>
        <color rgb="FF334155"/>
        <rFont val="Noto Sans CJK SC"/>
        <family val="2"/>
      </rPr>
      <t xml:space="preserve">（旧</t>
    </r>
    <r>
      <rPr>
        <sz val="9"/>
        <color rgb="FF334155"/>
        <rFont val="Yu Gothic"/>
        <family val="0"/>
        <charset val="1"/>
      </rPr>
      <t xml:space="preserve">Twitter</t>
    </r>
    <r>
      <rPr>
        <sz val="9"/>
        <color rgb="FF334155"/>
        <rFont val="Noto Sans CJK SC"/>
        <family val="2"/>
      </rPr>
      <t xml:space="preserve">）投稿 </t>
    </r>
    <r>
      <rPr>
        <sz val="9"/>
        <color rgb="FF334155"/>
        <rFont val="Yu Gothic"/>
        <family val="0"/>
        <charset val="1"/>
      </rPr>
      <t xml:space="preserve">2026-09-02</t>
    </r>
    <r>
      <rPr>
        <sz val="9"/>
        <color rgb="FF334155"/>
        <rFont val="Noto Sans CJK SC"/>
        <family val="2"/>
      </rPr>
      <t xml:space="preserve">収集</t>
    </r>
  </si>
  <si>
    <t xml:space="preserve">不満・不安・労力の定性</t>
  </si>
  <si>
    <r>
      <rPr>
        <sz val="9"/>
        <color rgb="FF334155"/>
        <rFont val="Noto Sans CJK SC"/>
        <family val="2"/>
      </rPr>
      <t xml:space="preserve">キーワード／意味検索。アフィ定型は除外して</t>
    </r>
    <r>
      <rPr>
        <sz val="9"/>
        <color rgb="FF334155"/>
        <rFont val="Yu Gothic"/>
        <family val="0"/>
        <charset val="1"/>
      </rPr>
      <t xml:space="preserve">07</t>
    </r>
    <r>
      <rPr>
        <sz val="9"/>
        <color rgb="FF334155"/>
        <rFont val="Noto Sans CJK SC"/>
        <family val="2"/>
      </rPr>
      <t xml:space="preserve">シートに整理。無作為抽出ではない。</t>
    </r>
  </si>
  <si>
    <r>
      <rPr>
        <b val="true"/>
        <sz val="14"/>
        <color rgb="FFFFFFFF"/>
        <rFont val="Yu Gothic"/>
        <family val="0"/>
        <charset val="1"/>
      </rPr>
      <t xml:space="preserve">  X</t>
    </r>
    <r>
      <rPr>
        <b val="true"/>
        <sz val="14"/>
        <color rgb="FFFFFFFF"/>
        <rFont val="Noto Sans CJK SC"/>
        <family val="2"/>
      </rPr>
      <t xml:space="preserve">上のペイン一覧 ／ 職務経歴書・履歴書づくりへの不満・不安・労力（国内外）</t>
    </r>
  </si>
  <si>
    <r>
      <rPr>
        <i val="true"/>
        <sz val="8"/>
        <color rgb="FF64748B"/>
        <rFont val="Noto Sans CJK SC"/>
        <family val="2"/>
      </rPr>
      <t xml:space="preserve">収集：</t>
    </r>
    <r>
      <rPr>
        <i val="true"/>
        <sz val="8"/>
        <color rgb="FF64748B"/>
        <rFont val="Yu Gothic"/>
        <family val="0"/>
        <charset val="1"/>
      </rPr>
      <t xml:space="preserve">2026-09-02</t>
    </r>
    <r>
      <rPr>
        <i val="true"/>
        <sz val="8"/>
        <color rgb="FF64748B"/>
        <rFont val="Noto Sans CJK SC"/>
        <family val="2"/>
      </rPr>
      <t xml:space="preserve">。</t>
    </r>
    <r>
      <rPr>
        <i val="true"/>
        <sz val="8"/>
        <color rgb="FF64748B"/>
        <rFont val="Yu Gothic"/>
        <family val="0"/>
        <charset val="1"/>
      </rPr>
      <t xml:space="preserve">X</t>
    </r>
    <r>
      <rPr>
        <i val="true"/>
        <sz val="8"/>
        <color rgb="FF64748B"/>
        <rFont val="Noto Sans CJK SC"/>
        <family val="2"/>
      </rPr>
      <t xml:space="preserve">キーワード検索＋意味検索（日本語：職務経歴書／履歴書＋面倒・書けない・不安・空白期間・手書き等。英語：</t>
    </r>
    <r>
      <rPr>
        <i val="true"/>
        <sz val="8"/>
        <color rgb="FF64748B"/>
        <rFont val="Yu Gothic"/>
        <family val="0"/>
        <charset val="1"/>
      </rPr>
      <t xml:space="preserve">hate writing resume/CV</t>
    </r>
    <r>
      <rPr>
        <i val="true"/>
        <sz val="8"/>
        <color rgb="FF64748B"/>
        <rFont val="Noto Sans CJK SC"/>
        <family val="2"/>
      </rPr>
      <t xml:space="preserve">、</t>
    </r>
    <r>
      <rPr>
        <i val="true"/>
        <sz val="8"/>
        <color rgb="FF64748B"/>
        <rFont val="Yu Gothic"/>
        <family val="0"/>
        <charset val="1"/>
      </rPr>
      <t xml:space="preserve">ATS</t>
    </r>
    <r>
      <rPr>
        <i val="true"/>
        <sz val="8"/>
        <color rgb="FF64748B"/>
        <rFont val="Noto Sans CJK SC"/>
        <family val="2"/>
      </rPr>
      <t xml:space="preserve">、</t>
    </r>
    <r>
      <rPr>
        <i val="true"/>
        <sz val="8"/>
        <color rgb="FF64748B"/>
        <rFont val="Yu Gothic"/>
        <family val="0"/>
        <charset val="1"/>
      </rPr>
      <t xml:space="preserve">tailor</t>
    </r>
    <r>
      <rPr>
        <i val="true"/>
        <sz val="8"/>
        <color rgb="FF64748B"/>
        <rFont val="Noto Sans CJK SC"/>
        <family val="2"/>
      </rPr>
      <t xml:space="preserve">、</t>
    </r>
    <r>
      <rPr>
        <i val="true"/>
        <sz val="8"/>
        <color rgb="FF64748B"/>
        <rFont val="Yu Gothic"/>
        <family val="0"/>
        <charset val="1"/>
      </rPr>
      <t xml:space="preserve">cover letter</t>
    </r>
    <r>
      <rPr>
        <i val="true"/>
        <sz val="8"/>
        <color rgb="FF64748B"/>
        <rFont val="Noto Sans CJK SC"/>
        <family val="2"/>
      </rPr>
      <t xml:space="preserve">）。直近タイムラインは転職アフィリエイトの定型文（「エージェントが職務経歴書を代行」）が多数混ざるため、本人の体験談・高エンゲージメント投稿・採用側が繰り返し指摘する論点を優先して採録した。件数は無作為抽出ではない。温度は収集範囲での相対評価（高／中／低）。代表引用は趣旨を損なわない範囲で短縮している。</t>
    </r>
  </si>
  <si>
    <r>
      <rPr>
        <sz val="9"/>
        <color rgb="FF334155"/>
        <rFont val="Noto Sans CJK SC"/>
        <family val="2"/>
      </rPr>
      <t xml:space="preserve">読み方：層は</t>
    </r>
    <r>
      <rPr>
        <sz val="9"/>
        <color rgb="FF334155"/>
        <rFont val="Yu Gothic"/>
        <family val="0"/>
        <charset val="1"/>
      </rPr>
      <t xml:space="preserve">01</t>
    </r>
    <r>
      <rPr>
        <sz val="9"/>
        <color rgb="FF334155"/>
        <rFont val="Noto Sans CJK SC"/>
        <family val="2"/>
      </rPr>
      <t xml:space="preserve">シートの</t>
    </r>
    <r>
      <rPr>
        <sz val="9"/>
        <color rgb="FF334155"/>
        <rFont val="Yu Gothic"/>
        <family val="0"/>
        <charset val="1"/>
      </rPr>
      <t xml:space="preserve">4</t>
    </r>
    <r>
      <rPr>
        <sz val="9"/>
        <color rgb="FF334155"/>
        <rFont val="Noto Sans CJK SC"/>
        <family val="2"/>
      </rPr>
      <t xml:space="preserve">層（①想起 ②証拠復元 ③文章化 ④カスタム）に対応。「刺さるプラン」は</t>
    </r>
    <r>
      <rPr>
        <sz val="9"/>
        <color rgb="FF334155"/>
        <rFont val="Yu Gothic"/>
        <family val="0"/>
        <charset val="1"/>
      </rPr>
      <t xml:space="preserve">05</t>
    </r>
    <r>
      <rPr>
        <sz val="9"/>
        <color rgb="FF334155"/>
        <rFont val="Noto Sans CJK SC"/>
        <family val="2"/>
      </rPr>
      <t xml:space="preserve">シートの</t>
    </r>
    <r>
      <rPr>
        <sz val="9"/>
        <color rgb="FF334155"/>
        <rFont val="Yu Gothic"/>
        <family val="0"/>
        <charset val="1"/>
      </rPr>
      <t xml:space="preserve">Lite</t>
    </r>
    <r>
      <rPr>
        <sz val="9"/>
        <color rgb="FF334155"/>
        <rFont val="Noto Sans CJK SC"/>
        <family val="2"/>
      </rPr>
      <t xml:space="preserve">／</t>
    </r>
    <r>
      <rPr>
        <sz val="9"/>
        <color rgb="FF334155"/>
        <rFont val="Yu Gothic"/>
        <family val="0"/>
        <charset val="1"/>
      </rPr>
      <t xml:space="preserve">Standard</t>
    </r>
    <r>
      <rPr>
        <sz val="9"/>
        <color rgb="FF334155"/>
        <rFont val="Noto Sans CJK SC"/>
        <family val="2"/>
      </rPr>
      <t xml:space="preserve">／</t>
    </r>
    <r>
      <rPr>
        <sz val="9"/>
        <color rgb="FF334155"/>
        <rFont val="Yu Gothic"/>
        <family val="0"/>
        <charset val="1"/>
      </rPr>
      <t xml:space="preserve">Plus</t>
    </r>
    <r>
      <rPr>
        <sz val="9"/>
        <color rgb="FF334155"/>
        <rFont val="Noto Sans CJK SC"/>
        <family val="2"/>
      </rPr>
      <t xml:space="preserve">／</t>
    </r>
    <r>
      <rPr>
        <sz val="9"/>
        <color rgb="FF334155"/>
        <rFont val="Yu Gothic"/>
        <family val="0"/>
        <charset val="1"/>
      </rPr>
      <t xml:space="preserve">Complex</t>
    </r>
    <r>
      <rPr>
        <sz val="9"/>
        <color rgb="FF334155"/>
        <rFont val="Noto Sans CJK SC"/>
        <family val="2"/>
      </rPr>
      <t xml:space="preserve">。サービスが最も差別化できるのは②（思い出せない・証明できない）と④（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社用に整えたら次で壊れる）。</t>
    </r>
  </si>
  <si>
    <t xml:space="preserve">ID</t>
  </si>
  <si>
    <t xml:space="preserve">大分類</t>
  </si>
  <si>
    <t xml:space="preserve">ペイン（短い名前）</t>
  </si>
  <si>
    <t xml:space="preserve">日本</t>
  </si>
  <si>
    <t xml:space="preserve">英語圏</t>
  </si>
  <si>
    <t xml:space="preserve">温度</t>
  </si>
  <si>
    <t xml:space="preserve">刺さるプラン</t>
  </si>
  <si>
    <t xml:space="preserve">代表アカウント</t>
  </si>
  <si>
    <t xml:space="preserve">代表的な声（要約・引用）</t>
  </si>
  <si>
    <t xml:space="preserve">投稿の性質</t>
  </si>
  <si>
    <t xml:space="preserve">サービス／価格への含意</t>
  </si>
  <si>
    <t xml:space="preserve">P01</t>
  </si>
  <si>
    <t xml:space="preserve">労力・時間</t>
  </si>
  <si>
    <t xml:space="preserve">終わりが見えない執筆</t>
  </si>
  <si>
    <t xml:space="preserve">非常に多い</t>
  </si>
  <si>
    <t xml:space="preserve">高</t>
  </si>
  <si>
    <t xml:space="preserve">③</t>
  </si>
  <si>
    <r>
      <rPr>
        <sz val="9"/>
        <color rgb="FF334155"/>
        <rFont val="Yu Gothic"/>
        <family val="0"/>
        <charset val="1"/>
      </rPr>
      <t xml:space="preserve">Lite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Std</t>
    </r>
  </si>
  <si>
    <t xml:space="preserve">@chakun_u</t>
  </si>
  <si>
    <r>
      <rPr>
        <sz val="9"/>
        <color rgb="FF334155"/>
        <rFont val="Noto Sans CJK SC"/>
        <family val="2"/>
      </rPr>
      <t xml:space="preserve">初めての転職で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時間書いて「終わりが見えない。転職するの嫌になってきた」</t>
    </r>
  </si>
  <si>
    <t xml:space="preserve">本人体験</t>
  </si>
  <si>
    <t xml:space="preserve">完成までの見通しを先に出す。下書き納品までの時間を商品名にする。</t>
  </si>
  <si>
    <t xml:space="preserve">P02</t>
  </si>
  <si>
    <t xml:space="preserve">また今度やろう（先延ばし）</t>
  </si>
  <si>
    <t xml:space="preserve">①③</t>
  </si>
  <si>
    <t xml:space="preserve">@nagi_jobnote</t>
  </si>
  <si>
    <t xml:space="preserve">求人を見て条件確認→職務経歴書を思い出す→タブを閉じる。あるあるとして語られる。</t>
  </si>
  <si>
    <t xml:space="preserve">あるある発信</t>
  </si>
  <si>
    <t xml:space="preserve">書き始めの摩擦をゼロにする「ファイルを渡すだけ」が入口。</t>
  </si>
  <si>
    <t xml:space="preserve">P03</t>
  </si>
  <si>
    <t xml:space="preserve">本業と深夜の二重労働</t>
  </si>
  <si>
    <t xml:space="preserve">中</t>
  </si>
  <si>
    <t xml:space="preserve">①〜④</t>
  </si>
  <si>
    <r>
      <rPr>
        <sz val="9"/>
        <color rgb="FF334155"/>
        <rFont val="Yu Gothic"/>
        <family val="0"/>
        <charset val="1"/>
      </rPr>
      <t xml:space="preserve">Std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Plus</t>
    </r>
  </si>
  <si>
    <t xml:space="preserve">@shinocareer</t>
  </si>
  <si>
    <r>
      <rPr>
        <sz val="9"/>
        <color rgb="FF334155"/>
        <rFont val="Noto Sans CJK SC"/>
        <family val="2"/>
      </rPr>
      <t xml:space="preserve">終電帰宅のあと深夜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時半から作成、睡眠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時間で面接。ヘトヘトでも時間を作るしかなかった。</t>
    </r>
  </si>
  <si>
    <t xml:space="preserve">体験→啓発</t>
  </si>
  <si>
    <r>
      <rPr>
        <sz val="9"/>
        <color rgb="FF334155"/>
        <rFont val="Noto Sans CJK SC"/>
        <family val="2"/>
      </rPr>
      <t xml:space="preserve">機会費用（</t>
    </r>
    <r>
      <rPr>
        <sz val="9"/>
        <color rgb="FF334155"/>
        <rFont val="Yu Gothic"/>
        <family val="0"/>
        <charset val="1"/>
      </rPr>
      <t xml:space="preserve">04</t>
    </r>
    <r>
      <rPr>
        <sz val="9"/>
        <color rgb="FF334155"/>
        <rFont val="Noto Sans CJK SC"/>
        <family val="2"/>
      </rPr>
      <t xml:space="preserve">シート）の実感値。中堅時給</t>
    </r>
    <r>
      <rPr>
        <sz val="9"/>
        <color rgb="FF334155"/>
        <rFont val="Yu Gothic"/>
        <family val="0"/>
        <charset val="1"/>
      </rPr>
      <t xml:space="preserve">×</t>
    </r>
    <r>
      <rPr>
        <sz val="9"/>
        <color rgb="FF334155"/>
        <rFont val="Noto Sans CJK SC"/>
        <family val="2"/>
      </rPr>
      <t xml:space="preserve">深夜時間がプレミアムの説明になる。</t>
    </r>
  </si>
  <si>
    <t xml:space="preserve">P04</t>
  </si>
  <si>
    <t xml:space="preserve">第二新卒でも職務経歴書</t>
  </si>
  <si>
    <t xml:space="preserve">低</t>
  </si>
  <si>
    <t xml:space="preserve">複数の求職者投稿</t>
  </si>
  <si>
    <t xml:space="preserve">経験が浅いのに職務経歴書を求められること自体への拒否感。</t>
  </si>
  <si>
    <r>
      <rPr>
        <sz val="9"/>
        <color rgb="FF334155"/>
        <rFont val="Yu Gothic"/>
        <family val="0"/>
        <charset val="1"/>
      </rPr>
      <t xml:space="preserve">Lite</t>
    </r>
    <r>
      <rPr>
        <sz val="9"/>
        <color rgb="FF334155"/>
        <rFont val="Noto Sans CJK SC"/>
        <family val="2"/>
      </rPr>
      <t xml:space="preserve">の存在理由。薄い職歴でも「書くこと」を発掘する方が本文作成より価値。</t>
    </r>
  </si>
  <si>
    <t xml:space="preserve">P05</t>
  </si>
  <si>
    <t xml:space="preserve">内容が書けない</t>
  </si>
  <si>
    <t xml:space="preserve">数字にできる実績がない</t>
  </si>
  <si>
    <t xml:space="preserve">②③</t>
  </si>
  <si>
    <t xml:space="preserve">Std</t>
  </si>
  <si>
    <t xml:space="preserve">@ty_jiritsu</t>
  </si>
  <si>
    <r>
      <rPr>
        <sz val="9"/>
        <color rgb="FF334155"/>
        <rFont val="Noto Sans CJK SC"/>
        <family val="2"/>
      </rPr>
      <t xml:space="preserve">事務・支援職などで自己</t>
    </r>
    <r>
      <rPr>
        <sz val="9"/>
        <color rgb="FF334155"/>
        <rFont val="Yu Gothic"/>
        <family val="0"/>
        <charset val="1"/>
      </rPr>
      <t xml:space="preserve">PR</t>
    </r>
    <r>
      <rPr>
        <sz val="9"/>
        <color rgb="FF334155"/>
        <rFont val="Noto Sans CJK SC"/>
        <family val="2"/>
      </rPr>
      <t xml:space="preserve">が薄くなる。盛る以外の言い方が分からない（知恵袋相談が</t>
    </r>
    <r>
      <rPr>
        <sz val="9"/>
        <color rgb="FF334155"/>
        <rFont val="Yu Gothic"/>
        <family val="0"/>
        <charset val="1"/>
      </rPr>
      <t xml:space="preserve">X</t>
    </r>
    <r>
      <rPr>
        <sz val="9"/>
        <color rgb="FF334155"/>
        <rFont val="Noto Sans CJK SC"/>
        <family val="2"/>
      </rPr>
      <t xml:space="preserve">に再掲）。</t>
    </r>
  </si>
  <si>
    <t xml:space="preserve">相談の再掲</t>
  </si>
  <si>
    <t xml:space="preserve">ファイルから件数・頻度・対象規模を拾うのが本サービスの核。盛らずに定量化する。</t>
  </si>
  <si>
    <t xml:space="preserve">P06</t>
  </si>
  <si>
    <t xml:space="preserve">指示待ちの記述しかできない</t>
  </si>
  <si>
    <t xml:space="preserve">@sha_chikujinji</t>
  </si>
  <si>
    <t xml:space="preserve">「誰の指示で動いていたか」しか書けない人と「誰と何を決めたか」を書ける人で面接の深さが変わる。</t>
  </si>
  <si>
    <t xml:space="preserve">採用側</t>
  </si>
  <si>
    <t xml:space="preserve">メール・議事録・仕様調整の痕跡が判断の証拠になる。走査対象に含める。</t>
  </si>
  <si>
    <t xml:space="preserve">P07</t>
  </si>
  <si>
    <t xml:space="preserve">結果だけ整えて過程が無い</t>
  </si>
  <si>
    <t xml:space="preserve">②④</t>
  </si>
  <si>
    <t xml:space="preserve">@trainersammyfit</t>
  </si>
  <si>
    <t xml:space="preserve">「作業時間を短縮」と数字は入れたが、面接で「どう進めたか」と聞かれると説明が短くなる。</t>
  </si>
  <si>
    <t xml:space="preserve">本人内省</t>
  </si>
  <si>
    <t xml:space="preserve">成果の数値だけでなく、途中の詰まりと工夫が残ったファイルを紐づける。</t>
  </si>
  <si>
    <t xml:space="preserve">P08</t>
  </si>
  <si>
    <t xml:space="preserve">全部書くと何者か不明</t>
  </si>
  <si>
    <t xml:space="preserve">③④</t>
  </si>
  <si>
    <t xml:space="preserve">@daijobchange</t>
  </si>
  <si>
    <t xml:space="preserve">幅広い経験を時系列のまま並べると「何の人か分からない」。求人が欲しい順に並べよ。</t>
  </si>
  <si>
    <t xml:space="preserve">添削系・高反応</t>
  </si>
  <si>
    <r>
      <rPr>
        <sz val="9"/>
        <color rgb="FF334155"/>
        <rFont val="Yu Gothic"/>
        <family val="0"/>
        <charset val="1"/>
      </rPr>
      <t xml:space="preserve">Plus</t>
    </r>
    <r>
      <rPr>
        <sz val="9"/>
        <color rgb="FF334155"/>
        <rFont val="Noto Sans CJK SC"/>
        <family val="2"/>
      </rPr>
      <t xml:space="preserve">の「圧縮・並べ替え」。走査結果を全部出すのではなく、応募軸で削る機能が必要。</t>
    </r>
  </si>
  <si>
    <t xml:space="preserve">P09</t>
  </si>
  <si>
    <t xml:space="preserve">地雷ワードへの恐怖</t>
  </si>
  <si>
    <t xml:space="preserve">@kei__tenshoku</t>
  </si>
  <si>
    <r>
      <rPr>
        <sz val="9"/>
        <color rgb="FF334155"/>
        <rFont val="Noto Sans CJK SC"/>
        <family val="2"/>
      </rPr>
      <t xml:space="preserve">「従事しておりました」「幅広く対応」「頑張りました」は具体性ゼロで即落ち、と人事が拡散（約</t>
    </r>
    <r>
      <rPr>
        <sz val="9"/>
        <color rgb="FF334155"/>
        <rFont val="Yu Gothic"/>
        <family val="0"/>
        <charset val="1"/>
      </rPr>
      <t xml:space="preserve">1,000</t>
    </r>
    <r>
      <rPr>
        <sz val="9"/>
        <color rgb="FF334155"/>
        <rFont val="Noto Sans CJK SC"/>
        <family val="2"/>
      </rPr>
      <t xml:space="preserve">いいね）。</t>
    </r>
  </si>
  <si>
    <t xml:space="preserve">人事発信・高反応</t>
  </si>
  <si>
    <r>
      <rPr>
        <sz val="9"/>
        <color rgb="FF334155"/>
        <rFont val="Noto Sans CJK SC"/>
        <family val="2"/>
      </rPr>
      <t xml:space="preserve">ドラフトは動作と対象と結果の</t>
    </r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点セット。定型丁寧語を避けるルールを納品物に明記。</t>
    </r>
  </si>
  <si>
    <t xml:space="preserve">P10</t>
  </si>
  <si>
    <t xml:space="preserve">消耗は書けない</t>
  </si>
  <si>
    <t xml:space="preserve">@HSP_hataraku</t>
  </si>
  <si>
    <t xml:space="preserve">売上や担当は書けても「毎日すり減らしながら働いていた」は書けない。生き延びたこと自体が成果、という自己説得。</t>
  </si>
  <si>
    <t xml:space="preserve">感情は書類に載せない。ただし耐えた環境での継続・対応件数は②で拾える。</t>
  </si>
  <si>
    <t xml:space="preserve">P11</t>
  </si>
  <si>
    <t xml:space="preserve">自己否定・不安</t>
  </si>
  <si>
    <t xml:space="preserve">経歴の直視がつらい</t>
  </si>
  <si>
    <t xml:space="preserve">強い</t>
  </si>
  <si>
    <t xml:space="preserve">①②</t>
  </si>
  <si>
    <t xml:space="preserve">@S43549316S</t>
  </si>
  <si>
    <r>
      <rPr>
        <sz val="9"/>
        <color rgb="FF334155"/>
        <rFont val="Yu Gothic"/>
        <family val="0"/>
        <charset val="1"/>
      </rPr>
      <t xml:space="preserve">PC</t>
    </r>
    <r>
      <rPr>
        <sz val="9"/>
        <color rgb="FF334155"/>
        <rFont val="Noto Sans CJK SC"/>
        <family val="2"/>
      </rPr>
      <t xml:space="preserve">作成で手数は減るが、これまでの経歴を直視するのが精神的にくる（約</t>
    </r>
    <r>
      <rPr>
        <sz val="9"/>
        <color rgb="FF334155"/>
        <rFont val="Yu Gothic"/>
        <family val="0"/>
        <charset val="1"/>
      </rPr>
      <t xml:space="preserve">274</t>
    </r>
    <r>
      <rPr>
        <sz val="9"/>
        <color rgb="FF334155"/>
        <rFont val="Noto Sans CJK SC"/>
        <family val="2"/>
      </rPr>
      <t xml:space="preserve">いいね）。</t>
    </r>
  </si>
  <si>
    <t xml:space="preserve">本人体験・高反応</t>
  </si>
  <si>
    <t xml:space="preserve">人が過去を読み上げなくて済むことが価値。ファイル走査は「直視の代行」。</t>
  </si>
  <si>
    <t xml:space="preserve">P12</t>
  </si>
  <si>
    <t xml:space="preserve">自分を良く書けない</t>
  </si>
  <si>
    <t xml:space="preserve">@ge4_ge4_hi</t>
  </si>
  <si>
    <t xml:space="preserve">自己肯定感が低い人には、自分をいいように記す履歴書・職務経歴書が難しすぎる。</t>
  </si>
  <si>
    <r>
      <rPr>
        <sz val="9"/>
        <color rgb="FF334155"/>
        <rFont val="Noto Sans CJK SC"/>
        <family val="2"/>
      </rPr>
      <t xml:space="preserve">「盛る」のではなく事実の箇条書きを先に渡す。自己</t>
    </r>
    <r>
      <rPr>
        <sz val="9"/>
        <color rgb="FF334155"/>
        <rFont val="Yu Gothic"/>
        <family val="0"/>
        <charset val="1"/>
      </rPr>
      <t xml:space="preserve">PR</t>
    </r>
    <r>
      <rPr>
        <sz val="9"/>
        <color rgb="FF334155"/>
        <rFont val="Noto Sans CJK SC"/>
        <family val="2"/>
      </rPr>
      <t xml:space="preserve">文は後工程。</t>
    </r>
  </si>
  <si>
    <t xml:space="preserve">P13</t>
  </si>
  <si>
    <t xml:space="preserve">不採用が書類に再付着する</t>
  </si>
  <si>
    <t xml:space="preserve">④</t>
  </si>
  <si>
    <t xml:space="preserve">@amrFw10TRiyc4mC / @yumenotenshoku</t>
  </si>
  <si>
    <t xml:space="preserve">作っては落ちるを繰り返しブランクが伸び、「いらない人間」感。面接が続くたびに書類まで直すのがしんどい。</t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</si>
  <si>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通を使い回す設計は現実に合わない。ベース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＋差分カスタムを商品に含める。</t>
    </r>
  </si>
  <si>
    <t xml:space="preserve">P14</t>
  </si>
  <si>
    <t xml:space="preserve">空白期間＝罪、という視線</t>
  </si>
  <si>
    <r>
      <rPr>
        <sz val="9"/>
        <color rgb="FF334155"/>
        <rFont val="Yu Gothic"/>
        <family val="0"/>
        <charset val="1"/>
      </rPr>
      <t xml:space="preserve">Plus</t>
    </r>
    <r>
      <rPr>
        <sz val="9"/>
        <color rgb="FF334155"/>
        <rFont val="Noto Sans CJK SC"/>
        <family val="2"/>
      </rPr>
      <t xml:space="preserve">〜</t>
    </r>
    <r>
      <rPr>
        <sz val="9"/>
        <color rgb="FF334155"/>
        <rFont val="Yu Gothic"/>
        <family val="0"/>
        <charset val="1"/>
      </rPr>
      <t xml:space="preserve">Complex</t>
    </r>
  </si>
  <si>
    <t xml:space="preserve">@oinu_koinu_13</t>
  </si>
  <si>
    <r>
      <rPr>
        <sz val="9"/>
        <color rgb="FF334155"/>
        <rFont val="Noto Sans CJK SC"/>
        <family val="2"/>
      </rPr>
      <t xml:space="preserve">無職</t>
    </r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ヶ月で「何をしていたか」「資格は」「働こうとは思わなかったのか」。空白期間って罪なのか（約</t>
    </r>
    <r>
      <rPr>
        <sz val="9"/>
        <color rgb="FF334155"/>
        <rFont val="Yu Gothic"/>
        <family val="0"/>
        <charset val="1"/>
      </rPr>
      <t xml:space="preserve">7,740</t>
    </r>
    <r>
      <rPr>
        <sz val="9"/>
        <color rgb="FF334155"/>
        <rFont val="Noto Sans CJK SC"/>
        <family val="2"/>
      </rPr>
      <t xml:space="preserve">いいね）。</t>
    </r>
  </si>
  <si>
    <t xml:space="preserve">物語発信・超高反応</t>
  </si>
  <si>
    <t xml:space="preserve">空白の説明文はオプション。走査で学習・介護・治療・制作物が出れば事実で埋められる。</t>
  </si>
  <si>
    <t xml:space="preserve">P15</t>
  </si>
  <si>
    <t xml:space="preserve">職歴欄が余白ゼロ</t>
  </si>
  <si>
    <t xml:space="preserve">@e8hjuxfb6iZRxsp</t>
  </si>
  <si>
    <r>
      <rPr>
        <sz val="9"/>
        <color rgb="FF334155"/>
        <rFont val="Noto Sans CJK SC"/>
        <family val="2"/>
      </rPr>
      <t xml:space="preserve">転職のたびに職歴欄が増える。</t>
    </r>
    <r>
      <rPr>
        <sz val="9"/>
        <color rgb="FF334155"/>
        <rFont val="Yu Gothic"/>
        <family val="0"/>
        <charset val="1"/>
      </rPr>
      <t xml:space="preserve">50</t>
    </r>
    <r>
      <rPr>
        <sz val="9"/>
        <color rgb="FF334155"/>
        <rFont val="Noto Sans CJK SC"/>
        <family val="2"/>
      </rPr>
      <t xml:space="preserve">代で余白がなく、面接官の目が怖い（約</t>
    </r>
    <r>
      <rPr>
        <sz val="9"/>
        <color rgb="FF334155"/>
        <rFont val="Yu Gothic"/>
        <family val="0"/>
        <charset val="1"/>
      </rPr>
      <t xml:space="preserve">361</t>
    </r>
    <r>
      <rPr>
        <sz val="9"/>
        <color rgb="FF334155"/>
        <rFont val="Noto Sans CJK SC"/>
        <family val="2"/>
      </rPr>
      <t xml:space="preserve">いいね）。</t>
    </r>
  </si>
  <si>
    <r>
      <rPr>
        <sz val="9"/>
        <color rgb="FF334155"/>
        <rFont val="Noto Sans CJK SC"/>
        <family val="2"/>
      </rPr>
      <t xml:space="preserve">履歴書は圧縮、職務経歴書はキャリア式、が</t>
    </r>
    <r>
      <rPr>
        <sz val="9"/>
        <color rgb="FF334155"/>
        <rFont val="Yu Gothic"/>
        <family val="0"/>
        <charset val="1"/>
      </rPr>
      <t xml:space="preserve">Complex</t>
    </r>
    <r>
      <rPr>
        <sz val="9"/>
        <color rgb="FF334155"/>
        <rFont val="Noto Sans CJK SC"/>
        <family val="2"/>
      </rPr>
      <t xml:space="preserve">の標準メニュー。</t>
    </r>
  </si>
  <si>
    <t xml:space="preserve">P16</t>
  </si>
  <si>
    <t xml:space="preserve">短期離職を消したくなる</t>
  </si>
  <si>
    <t xml:space="preserve">@ishizaki_me</t>
  </si>
  <si>
    <r>
      <rPr>
        <sz val="9"/>
        <color rgb="FF334155"/>
        <rFont val="Noto Sans CJK SC"/>
        <family val="2"/>
      </rPr>
      <t xml:space="preserve">消すと面接の話が合わなくなる。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行だけ書いて、聞かれたら答える。</t>
    </r>
  </si>
  <si>
    <r>
      <rPr>
        <sz val="9"/>
        <color rgb="FF334155"/>
        <rFont val="Noto Sans CJK SC"/>
        <family val="2"/>
      </rPr>
      <t xml:space="preserve">削除ではなく「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行残し」の編集方針を提案できると信頼される。</t>
    </r>
  </si>
  <si>
    <t xml:space="preserve">P17</t>
  </si>
  <si>
    <t xml:space="preserve">転職回数＝すぐ辞めそう</t>
  </si>
  <si>
    <t xml:space="preserve">@tensyoku_panda_</t>
  </si>
  <si>
    <t xml:space="preserve">回数は消せない。消す代わりに「この会社なら長く働けそう」な材料を職務経歴書に入れる。</t>
  </si>
  <si>
    <r>
      <rPr>
        <sz val="9"/>
        <color rgb="FF334155"/>
        <rFont val="Noto Sans CJK SC"/>
        <family val="2"/>
      </rPr>
      <t xml:space="preserve">活かせる経験の前面化が</t>
    </r>
    <r>
      <rPr>
        <sz val="9"/>
        <color rgb="FF334155"/>
        <rFont val="Yu Gothic"/>
        <family val="0"/>
        <charset val="1"/>
      </rPr>
      <t xml:space="preserve">Plus</t>
    </r>
    <r>
      <rPr>
        <sz val="9"/>
        <color rgb="FF334155"/>
        <rFont val="Noto Sans CJK SC"/>
        <family val="2"/>
      </rPr>
      <t xml:space="preserve">の売り。全部説明するな、と明示する。</t>
    </r>
  </si>
  <si>
    <t xml:space="preserve">P18</t>
  </si>
  <si>
    <t xml:space="preserve">日本特有の手続</t>
  </si>
  <si>
    <r>
      <rPr>
        <sz val="9"/>
        <color rgb="FF334155"/>
        <rFont val="Noto Sans CJK SC"/>
        <family val="2"/>
      </rPr>
      <t xml:space="preserve">手書き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セット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時間</t>
    </r>
  </si>
  <si>
    <t xml:space="preserve">日本特有</t>
  </si>
  <si>
    <t xml:space="preserve">ほぼ無し</t>
  </si>
  <si>
    <t xml:space="preserve">@Akk64788939043</t>
  </si>
  <si>
    <r>
      <rPr>
        <sz val="9"/>
        <color rgb="FF334155"/>
        <rFont val="Noto Sans CJK SC"/>
        <family val="2"/>
      </rPr>
      <t xml:space="preserve">ボールペンで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時間。データで用意した方が綺麗で修正が楽。手書きは自己満足、という後追い後悔。</t>
    </r>
  </si>
  <si>
    <r>
      <rPr>
        <sz val="9"/>
        <color rgb="FF334155"/>
        <rFont val="Noto Sans CJK SC"/>
        <family val="2"/>
      </rPr>
      <t xml:space="preserve">成果物は編集可能な</t>
    </r>
    <r>
      <rPr>
        <sz val="9"/>
        <color rgb="FF334155"/>
        <rFont val="Yu Gothic"/>
        <family val="0"/>
        <charset val="1"/>
      </rPr>
      <t xml:space="preserve">Word/PDF</t>
    </r>
    <r>
      <rPr>
        <sz val="9"/>
        <color rgb="FF334155"/>
        <rFont val="Noto Sans CJK SC"/>
        <family val="2"/>
      </rPr>
      <t xml:space="preserve">。手書き提出が必要な場合だけ印刷用に落とす、と範囲を切る。</t>
    </r>
  </si>
  <si>
    <t xml:space="preserve">P19</t>
  </si>
  <si>
    <t xml:space="preserve">証明写真の撮り直し</t>
  </si>
  <si>
    <t xml:space="preserve">—</t>
  </si>
  <si>
    <t xml:space="preserve">対象外</t>
  </si>
  <si>
    <r>
      <rPr>
        <sz val="9"/>
        <color rgb="FF334155"/>
        <rFont val="Yu Gothic"/>
        <family val="0"/>
        <charset val="1"/>
      </rPr>
      <t xml:space="preserve">@4i5hkD </t>
    </r>
    <r>
      <rPr>
        <sz val="9"/>
        <color rgb="FF334155"/>
        <rFont val="Noto Sans CJK SC"/>
        <family val="2"/>
      </rPr>
      <t xml:space="preserve">ほか</t>
    </r>
  </si>
  <si>
    <t xml:space="preserve">書類を直した次は証明写真。費用と見た目の不安がセットで動く。</t>
  </si>
  <si>
    <t xml:space="preserve">本サービス範囲外。オプション紹介に留め、本体価格に混ぜない。</t>
  </si>
  <si>
    <t xml:space="preserve">P20</t>
  </si>
  <si>
    <t xml:space="preserve">証明書・郵送・手書き一式</t>
  </si>
  <si>
    <t xml:space="preserve">@kametarougayuku</t>
  </si>
  <si>
    <t xml:space="preserve">教員採用は手書き履歴書＋職務経歴書＋卒業・成績・免許写し＋送り状。「金が飛ぶ」。</t>
  </si>
  <si>
    <t xml:space="preserve">ドラフト以外の事務は別見積。本業は中身の復元に限定する。</t>
  </si>
  <si>
    <t xml:space="preserve">P21</t>
  </si>
  <si>
    <r>
      <rPr>
        <sz val="9"/>
        <color rgb="FF334155"/>
        <rFont val="Noto Sans CJK SC"/>
        <family val="2"/>
      </rPr>
      <t xml:space="preserve">志望動機の別紙</t>
    </r>
    <r>
      <rPr>
        <sz val="9"/>
        <color rgb="FF334155"/>
        <rFont val="Yu Gothic"/>
        <family val="0"/>
        <charset val="1"/>
      </rPr>
      <t xml:space="preserve">A4</t>
    </r>
  </si>
  <si>
    <t xml:space="preserve">カバーレターと相同</t>
  </si>
  <si>
    <t xml:space="preserve">オプション</t>
  </si>
  <si>
    <t xml:space="preserve">@pyro_pf_kei</t>
  </si>
  <si>
    <r>
      <rPr>
        <sz val="9"/>
        <color rgb="FF334155"/>
        <rFont val="Noto Sans CJK SC"/>
        <family val="2"/>
      </rPr>
      <t xml:space="preserve">職務経歴書のほかに</t>
    </r>
    <r>
      <rPr>
        <sz val="9"/>
        <color rgb="FF334155"/>
        <rFont val="Yu Gothic"/>
        <family val="0"/>
        <charset val="1"/>
      </rPr>
      <t xml:space="preserve">A4</t>
    </r>
    <r>
      <rPr>
        <sz val="9"/>
        <color rgb="FF334155"/>
        <rFont val="Noto Sans CJK SC"/>
        <family val="2"/>
      </rPr>
      <t xml:space="preserve">びっしりの志望動機。嘘っぽくならないか、熱意は伝わるのか。</t>
    </r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</si>
  <si>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社カスタム＋</t>
    </r>
    <r>
      <rPr>
        <sz val="9"/>
        <color rgb="FF334155"/>
        <rFont val="Yu Gothic"/>
        <family val="0"/>
        <charset val="1"/>
      </rPr>
      <t xml:space="preserve">3,000</t>
    </r>
    <r>
      <rPr>
        <sz val="9"/>
        <color rgb="FF334155"/>
        <rFont val="Noto Sans CJK SC"/>
        <family val="2"/>
      </rPr>
      <t xml:space="preserve">円の根拠。本文と矛盾しない事実だけ使う。</t>
    </r>
  </si>
  <si>
    <t xml:space="preserve">P22</t>
  </si>
  <si>
    <t xml:space="preserve">整合・根拠</t>
  </si>
  <si>
    <t xml:space="preserve">書類と退職理由のズレ</t>
  </si>
  <si>
    <t xml:space="preserve">@marina__career</t>
  </si>
  <si>
    <t xml:space="preserve">経歴と面接で話す退職理由がズレていないか。転職回数が多い人ほど「なぜ辞めた／何を変えた」を聞かれる。</t>
  </si>
  <si>
    <t xml:space="preserve">支援者</t>
  </si>
  <si>
    <r>
      <rPr>
        <sz val="9"/>
        <color rgb="FF334155"/>
        <rFont val="Noto Sans CJK SC"/>
        <family val="2"/>
      </rPr>
      <t xml:space="preserve">納品物に「面接で聞かれそうな整合メモ」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枚を付けると</t>
    </r>
    <r>
      <rPr>
        <sz val="9"/>
        <color rgb="FF334155"/>
        <rFont val="Yu Gothic"/>
        <family val="0"/>
        <charset val="1"/>
      </rPr>
      <t xml:space="preserve">Plus</t>
    </r>
    <r>
      <rPr>
        <sz val="9"/>
        <color rgb="FF334155"/>
        <rFont val="Noto Sans CJK SC"/>
        <family val="2"/>
      </rPr>
      <t xml:space="preserve">の差別化になる。</t>
    </r>
  </si>
  <si>
    <t xml:space="preserve">P23</t>
  </si>
  <si>
    <t xml:space="preserve">直した数字の測り方を詰まれる</t>
  </si>
  <si>
    <t xml:space="preserve">@taroxyxu0</t>
  </si>
  <si>
    <r>
      <rPr>
        <sz val="9"/>
        <color rgb="FF334155"/>
        <rFont val="Noto Sans CJK SC"/>
        <family val="2"/>
      </rPr>
      <t xml:space="preserve">「対応時間を</t>
    </r>
    <r>
      <rPr>
        <sz val="9"/>
        <color rgb="FF334155"/>
        <rFont val="Yu Gothic"/>
        <family val="0"/>
        <charset val="1"/>
      </rPr>
      <t xml:space="preserve">30</t>
    </r>
    <r>
      <rPr>
        <sz val="9"/>
        <color rgb="FF334155"/>
        <rFont val="Noto Sans CJK SC"/>
        <family val="2"/>
      </rPr>
      <t xml:space="preserve">分短縮」に書き換えたら、別担当に「その</t>
    </r>
    <r>
      <rPr>
        <sz val="9"/>
        <color rgb="FF334155"/>
        <rFont val="Yu Gothic"/>
        <family val="0"/>
        <charset val="1"/>
      </rPr>
      <t xml:space="preserve">30</t>
    </r>
    <r>
      <rPr>
        <sz val="9"/>
        <color rgb="FF334155"/>
        <rFont val="Noto Sans CJK SC"/>
        <family val="2"/>
      </rPr>
      <t xml:space="preserve">分どう測ったか」と聞かれた。</t>
    </r>
  </si>
  <si>
    <t xml:space="preserve">数字にはソースファイルパスか根拠メモを添える。これが走査型の独自価値。</t>
  </si>
  <si>
    <t xml:space="preserve">P24</t>
  </si>
  <si>
    <t xml:space="preserve">出し方のループ</t>
  </si>
  <si>
    <t xml:space="preserve">求人ごとにリライト</t>
  </si>
  <si>
    <t xml:space="preserve">非常に強い</t>
  </si>
  <si>
    <r>
      <rPr>
        <sz val="9"/>
        <color rgb="FF334155"/>
        <rFont val="Yu Gothic"/>
        <family val="0"/>
        <charset val="1"/>
      </rPr>
      <t xml:space="preserve">@sxmmie_twt / </t>
    </r>
    <r>
      <rPr>
        <sz val="9"/>
        <color rgb="FF334155"/>
        <rFont val="Noto Sans CJK SC"/>
        <family val="2"/>
      </rPr>
      <t xml:space="preserve">複数</t>
    </r>
  </si>
  <si>
    <t xml:space="preserve">面接前に求人へ合わせて書き方自体が分からない。英語圏では応募のたびにキーワード入れ替えが前提。</t>
  </si>
  <si>
    <r>
      <rPr>
        <sz val="9"/>
        <color rgb="FF334155"/>
        <rFont val="Noto Sans CJK SC"/>
        <family val="2"/>
      </rPr>
      <t xml:space="preserve">マスター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通＋差分。使い回し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枚売りにしない。</t>
    </r>
  </si>
  <si>
    <t xml:space="preserve">P25</t>
  </si>
  <si>
    <r>
      <rPr>
        <sz val="9"/>
        <color rgb="FF334155"/>
        <rFont val="Noto Sans CJK SC"/>
        <family val="2"/>
      </rPr>
      <t xml:space="preserve">人にも</t>
    </r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にも通す文言</t>
    </r>
  </si>
  <si>
    <t xml:space="preserve">増加中</t>
  </si>
  <si>
    <t xml:space="preserve">@Morg_Lamia</t>
  </si>
  <si>
    <r>
      <rPr>
        <sz val="9"/>
        <color rgb="FF334155"/>
        <rFont val="Noto Sans CJK SC"/>
        <family val="2"/>
      </rPr>
      <t xml:space="preserve">短すぎず長すぎず、キーワードは含むが自然、人にも</t>
    </r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エージェントにも届くように、が同時要求。</t>
    </r>
  </si>
  <si>
    <r>
      <rPr>
        <sz val="9"/>
        <color rgb="FF334155"/>
        <rFont val="Noto Sans CJK SC"/>
        <family val="2"/>
      </rPr>
      <t xml:space="preserve">「</t>
    </r>
    <r>
      <rPr>
        <sz val="9"/>
        <color rgb="FF334155"/>
        <rFont val="Yu Gothic"/>
        <family val="0"/>
        <charset val="1"/>
      </rPr>
      <t xml:space="preserve">ATS</t>
    </r>
    <r>
      <rPr>
        <sz val="9"/>
        <color rgb="FF334155"/>
        <rFont val="Noto Sans CJK SC"/>
        <family val="2"/>
      </rPr>
      <t xml:space="preserve">対策」より「根拠付きの普通の日本語／英語」。</t>
    </r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臭回避を品質基準にする。</t>
    </r>
  </si>
  <si>
    <t xml:space="preserve">P26</t>
  </si>
  <si>
    <t xml:space="preserve">上げた履歴書を手入力し直し</t>
  </si>
  <si>
    <t xml:space="preserve">まだ弱い</t>
  </si>
  <si>
    <t xml:space="preserve">対象外〜将来</t>
  </si>
  <si>
    <t xml:space="preserve">@it_unprofession / @offerxgenie</t>
  </si>
  <si>
    <r>
      <rPr>
        <sz val="9"/>
        <color rgb="FF334155"/>
        <rFont val="Yu Gothic"/>
        <family val="0"/>
        <charset val="1"/>
      </rPr>
      <t xml:space="preserve">PDF</t>
    </r>
    <r>
      <rPr>
        <sz val="9"/>
        <color rgb="FF334155"/>
        <rFont val="Noto Sans CJK SC"/>
        <family val="2"/>
      </rPr>
      <t xml:space="preserve">アップロード直後に同じ職歴を必須欄へ再入力。</t>
    </r>
    <r>
      <rPr>
        <sz val="9"/>
        <color rgb="FF334155"/>
        <rFont val="Yu Gothic"/>
        <family val="0"/>
        <charset val="1"/>
      </rPr>
      <t xml:space="preserve">44</t>
    </r>
    <r>
      <rPr>
        <sz val="9"/>
        <color rgb="FF334155"/>
        <rFont val="Noto Sans CJK SC"/>
        <family val="2"/>
      </rPr>
      <t xml:space="preserve">歳に高校</t>
    </r>
    <r>
      <rPr>
        <sz val="9"/>
        <color rgb="FF334155"/>
        <rFont val="Yu Gothic"/>
        <family val="0"/>
        <charset val="1"/>
      </rPr>
      <t xml:space="preserve">GPA</t>
    </r>
    <r>
      <rPr>
        <sz val="9"/>
        <color rgb="FF334155"/>
        <rFont val="Noto Sans CJK SC"/>
        <family val="2"/>
      </rPr>
      <t xml:space="preserve">、送信と同時の自動不合格（約</t>
    </r>
    <r>
      <rPr>
        <sz val="9"/>
        <color rgb="FF334155"/>
        <rFont val="Yu Gothic"/>
        <family val="0"/>
        <charset val="1"/>
      </rPr>
      <t xml:space="preserve">14,000</t>
    </r>
    <r>
      <rPr>
        <sz val="9"/>
        <color rgb="FF334155"/>
        <rFont val="Noto Sans CJK SC"/>
        <family val="2"/>
      </rPr>
      <t xml:space="preserve">いいね）。</t>
    </r>
  </si>
  <si>
    <t xml:space="preserve">風刺・超高反応</t>
  </si>
  <si>
    <t xml:space="preserve">今の商品範囲外。構造化データ（会社・期間・役割）で出せると将来の拡張になる。</t>
  </si>
  <si>
    <t xml:space="preserve">P27</t>
  </si>
  <si>
    <r>
      <rPr>
        <sz val="9"/>
        <color rgb="FF334155"/>
        <rFont val="Yu Gothic"/>
        <family val="0"/>
        <charset val="1"/>
      </rPr>
      <t xml:space="preserve">ATS</t>
    </r>
    <r>
      <rPr>
        <sz val="9"/>
        <color rgb="FF334155"/>
        <rFont val="Noto Sans CJK SC"/>
        <family val="2"/>
      </rPr>
      <t xml:space="preserve">がデザインで落とす</t>
    </r>
  </si>
  <si>
    <t xml:space="preserve">弱い</t>
  </si>
  <si>
    <t xml:space="preserve">複数の英語圏投稿</t>
  </si>
  <si>
    <r>
      <rPr>
        <sz val="9"/>
        <color rgb="FF334155"/>
        <rFont val="Noto Sans CJK SC"/>
        <family val="2"/>
      </rPr>
      <t xml:space="preserve">テーブル、</t>
    </r>
    <r>
      <rPr>
        <sz val="9"/>
        <color rgb="FF334155"/>
        <rFont val="Yu Gothic"/>
        <family val="0"/>
        <charset val="1"/>
      </rPr>
      <t xml:space="preserve">2</t>
    </r>
    <r>
      <rPr>
        <sz val="9"/>
        <color rgb="FF334155"/>
        <rFont val="Noto Sans CJK SC"/>
        <family val="2"/>
      </rPr>
      <t xml:space="preserve">カラム、アイコン、独自見出し、おしゃれフォントでパーサが壊れる。</t>
    </r>
  </si>
  <si>
    <r>
      <rPr>
        <sz val="9"/>
        <color rgb="FF334155"/>
        <rFont val="Yu Gothic"/>
        <family val="0"/>
        <charset val="1"/>
      </rPr>
      <t xml:space="preserve">Tips</t>
    </r>
    <r>
      <rPr>
        <sz val="9"/>
        <color rgb="FF334155"/>
        <rFont val="Noto Sans CJK SC"/>
        <family val="2"/>
      </rPr>
      <t xml:space="preserve">／宣伝混在</t>
    </r>
  </si>
  <si>
    <r>
      <rPr>
        <sz val="9"/>
        <color rgb="FF334155"/>
        <rFont val="Noto Sans CJK SC"/>
        <family val="2"/>
      </rPr>
      <t xml:space="preserve">日本でも</t>
    </r>
    <r>
      <rPr>
        <sz val="9"/>
        <color rgb="FF334155"/>
        <rFont val="Yu Gothic"/>
        <family val="0"/>
        <charset val="1"/>
      </rPr>
      <t xml:space="preserve">PDF</t>
    </r>
    <r>
      <rPr>
        <sz val="9"/>
        <color rgb="FF334155"/>
        <rFont val="Noto Sans CJK SC"/>
        <family val="2"/>
      </rPr>
      <t xml:space="preserve">提出が増えれば同じ問題。納品は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カラム・標準見出しを既定にする。</t>
    </r>
  </si>
  <si>
    <t xml:space="preserve">P28</t>
  </si>
  <si>
    <t xml:space="preserve">カバーレターが嫌い</t>
  </si>
  <si>
    <t xml:space="preserve">志望動機が近似</t>
  </si>
  <si>
    <r>
      <rPr>
        <sz val="9"/>
        <color rgb="FF334155"/>
        <rFont val="Yu Gothic"/>
        <family val="0"/>
        <charset val="1"/>
      </rPr>
      <t xml:space="preserve">@felykoi </t>
    </r>
    <r>
      <rPr>
        <sz val="9"/>
        <color rgb="FF334155"/>
        <rFont val="Noto Sans CJK SC"/>
        <family val="2"/>
      </rPr>
      <t xml:space="preserve">ほか多数</t>
    </r>
  </si>
  <si>
    <t xml:space="preserve">履歴書に全部書いてあるのに手紙まで書け。誰もサプライチェーン最適化に情熱など無い、という自嘲。</t>
  </si>
  <si>
    <r>
      <rPr>
        <sz val="9"/>
        <color rgb="FF334155"/>
        <rFont val="Noto Sans CJK SC"/>
        <family val="2"/>
      </rPr>
      <t xml:space="preserve">本体に含めずオプション。事実の箇条書きから</t>
    </r>
    <r>
      <rPr>
        <sz val="9"/>
        <color rgb="FF334155"/>
        <rFont val="Yu Gothic"/>
        <family val="0"/>
        <charset val="1"/>
      </rPr>
      <t xml:space="preserve">3</t>
    </r>
    <r>
      <rPr>
        <sz val="9"/>
        <color rgb="FF334155"/>
        <rFont val="Noto Sans CJK SC"/>
        <family val="2"/>
      </rPr>
      <t xml:space="preserve">行だけ生成、と範囲を狭める。</t>
    </r>
  </si>
  <si>
    <t xml:space="preserve">P29</t>
  </si>
  <si>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への両義</t>
    </r>
  </si>
  <si>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に丸投げしたい／</t>
    </r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臭は嫌</t>
    </r>
  </si>
  <si>
    <t xml:space="preserve">全プラン</t>
  </si>
  <si>
    <r>
      <rPr>
        <sz val="9"/>
        <color rgb="FF334155"/>
        <rFont val="Yu Gothic"/>
        <family val="0"/>
        <charset val="1"/>
      </rPr>
      <t xml:space="preserve">@chakun_u / @o24sun / </t>
    </r>
    <r>
      <rPr>
        <sz val="9"/>
        <color rgb="FF334155"/>
        <rFont val="Noto Sans CJK SC"/>
        <family val="2"/>
      </rPr>
      <t xml:space="preserve">採用側</t>
    </r>
  </si>
  <si>
    <r>
      <rPr>
        <sz val="9"/>
        <color rgb="FF334155"/>
        <rFont val="Noto Sans CJK SC"/>
        <family val="2"/>
      </rPr>
      <t xml:space="preserve">「全く書けない…チャッピー頼り」。一方で採用側は</t>
    </r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臭い文章と長すぎる履歴書の両方を嫌う。</t>
    </r>
  </si>
  <si>
    <t xml:space="preserve">体験＋採用側</t>
  </si>
  <si>
    <r>
      <rPr>
        <sz val="9"/>
        <color rgb="FF334155"/>
        <rFont val="Yu Gothic"/>
        <family val="0"/>
        <charset val="1"/>
      </rPr>
      <t xml:space="preserve">AI</t>
    </r>
    <r>
      <rPr>
        <sz val="9"/>
        <color rgb="FF334155"/>
        <rFont val="Noto Sans CJK SC"/>
        <family val="2"/>
      </rPr>
      <t xml:space="preserve">は下書き、事実と数字はファイル由来、と品質保証文に書く。</t>
    </r>
  </si>
  <si>
    <t xml:space="preserve">P30</t>
  </si>
  <si>
    <t xml:space="preserve">フォーマット不一致</t>
  </si>
  <si>
    <t xml:space="preserve">起業・コネ・業務委託が枠に入らない</t>
  </si>
  <si>
    <t xml:space="preserve">@scandal_405</t>
  </si>
  <si>
    <t xml:space="preserve">ハローワークで職務経歴書が必要と判明。起業・コネ・紹介しかなく、履歴書すら数えるほどしか書いたことがない。</t>
  </si>
  <si>
    <r>
      <rPr>
        <sz val="9"/>
        <color rgb="FF334155"/>
        <rFont val="Yu Gothic"/>
        <family val="0"/>
        <charset val="1"/>
      </rPr>
      <t xml:space="preserve">Complex</t>
    </r>
    <r>
      <rPr>
        <sz val="9"/>
        <color rgb="FF334155"/>
        <rFont val="Noto Sans CJK SC"/>
        <family val="2"/>
      </rPr>
      <t xml:space="preserve">の典型。時系列会社名が使えない人向けにキャリア式を既定にする。</t>
    </r>
  </si>
  <si>
    <t xml:space="preserve">P31</t>
  </si>
  <si>
    <t xml:space="preserve">障害者雇用・体調と書類の二重負荷</t>
  </si>
  <si>
    <t xml:space="preserve">@uedagelaonep / @toku800</t>
  </si>
  <si>
    <t xml:space="preserve">考えるだけでしんどい。根性で添削に持っていく、今の職場にしがみつく、という回避も多い。</t>
  </si>
  <si>
    <t xml:space="preserve">面談負担を減らす設計（ファイル提出中心）は、この層に特に効く。</t>
  </si>
  <si>
    <t xml:space="preserve">P32</t>
  </si>
  <si>
    <t xml:space="preserve">市場のノイズ</t>
  </si>
  <si>
    <t xml:space="preserve">アフィが「面倒」を刈り取る</t>
  </si>
  <si>
    <r>
      <rPr>
        <sz val="9"/>
        <color rgb="FF334155"/>
        <rFont val="Yu Gothic"/>
        <family val="0"/>
        <charset val="1"/>
      </rPr>
      <t xml:space="preserve">Resume writer</t>
    </r>
    <r>
      <rPr>
        <sz val="9"/>
        <color rgb="FF334155"/>
        <rFont val="Noto Sans CJK SC"/>
        <family val="2"/>
      </rPr>
      <t xml:space="preserve">宣伝</t>
    </r>
  </si>
  <si>
    <t xml:space="preserve">全プランの対抗</t>
  </si>
  <si>
    <t xml:space="preserve">定型アフィ多数</t>
  </si>
  <si>
    <t xml:space="preserve">「時間がないならエージェント。職務経歴書は代行」というコピーがタイムラインを埋めている。</t>
  </si>
  <si>
    <t xml:space="preserve">宣伝</t>
  </si>
  <si>
    <t xml:space="preserve">競合は有料代行だけでなく無料エージェント。差は②の証拠復元だと繰り返し言う。</t>
  </si>
  <si>
    <t xml:space="preserve">集計（このシートの行数）</t>
  </si>
  <si>
    <t xml:space="preserve">大分類別件数</t>
  </si>
  <si>
    <t xml:space="preserve">ペイン件数</t>
  </si>
  <si>
    <t xml:space="preserve">件数</t>
  </si>
  <si>
    <t xml:space="preserve">うち温度高</t>
  </si>
  <si>
    <t xml:space="preserve">温度＝高</t>
  </si>
  <si>
    <t xml:space="preserve">温度＝中</t>
  </si>
  <si>
    <t xml:space="preserve">温度＝低</t>
  </si>
  <si>
    <t xml:space="preserve">層に②を含む行</t>
  </si>
  <si>
    <t xml:space="preserve">④を含む行</t>
  </si>
  <si>
    <r>
      <rPr>
        <b val="true"/>
        <sz val="12"/>
        <color rgb="FF1B365D"/>
        <rFont val="Noto Sans CJK SC"/>
        <family val="2"/>
      </rPr>
      <t xml:space="preserve">プランへの落とし込み（</t>
    </r>
    <r>
      <rPr>
        <b val="true"/>
        <sz val="12"/>
        <color rgb="FF1B365D"/>
        <rFont val="Yu Gothic"/>
        <family val="0"/>
        <charset val="1"/>
      </rPr>
      <t xml:space="preserve">X</t>
    </r>
    <r>
      <rPr>
        <b val="true"/>
        <sz val="12"/>
        <color rgb="FF1B365D"/>
        <rFont val="Noto Sans CJK SC"/>
        <family val="2"/>
      </rPr>
      <t xml:space="preserve">の声 → 何を売るか）</t>
    </r>
  </si>
  <si>
    <r>
      <rPr>
        <b val="true"/>
        <sz val="10"/>
        <color rgb="FFFFFFFF"/>
        <rFont val="Yu Gothic"/>
        <family val="0"/>
        <charset val="1"/>
      </rPr>
      <t xml:space="preserve">X</t>
    </r>
    <r>
      <rPr>
        <b val="true"/>
        <sz val="10"/>
        <color rgb="FFFFFFFF"/>
        <rFont val="Noto Sans CJK SC"/>
        <family val="2"/>
      </rPr>
      <t xml:space="preserve">上で先に出る言葉</t>
    </r>
  </si>
  <si>
    <t xml:space="preserve">代行では満たしにくい点</t>
  </si>
  <si>
    <t xml:space="preserve">本サービスが返すもの</t>
  </si>
  <si>
    <r>
      <rPr>
        <b val="true"/>
        <sz val="9"/>
        <color rgb="FF334155"/>
        <rFont val="Yu Gothic"/>
        <family val="0"/>
        <charset val="1"/>
      </rPr>
      <t xml:space="preserve">Lite 19,800</t>
    </r>
    <r>
      <rPr>
        <b val="true"/>
        <sz val="9"/>
        <color rgb="FF334155"/>
        <rFont val="Noto Sans CJK SC"/>
        <family val="2"/>
      </rPr>
      <t xml:space="preserve">円</t>
    </r>
  </si>
  <si>
    <t xml:space="preserve">書けない／面倒／また今度やろう／手書きがつらい</t>
  </si>
  <si>
    <t xml:space="preserve">ヒアリング自体が重い。材料が無い人は沈黙する。</t>
  </si>
  <si>
    <r>
      <rPr>
        <sz val="9"/>
        <color rgb="FF334155"/>
        <rFont val="Noto Sans CJK SC"/>
        <family val="2"/>
      </rPr>
      <t xml:space="preserve">ファイルを渡すだけで下書き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種。書き始めの摩擦を買う。</t>
    </r>
  </si>
  <si>
    <r>
      <rPr>
        <b val="true"/>
        <sz val="9"/>
        <color rgb="FF334155"/>
        <rFont val="Yu Gothic"/>
        <family val="0"/>
        <charset val="1"/>
      </rPr>
      <t xml:space="preserve">Standard 39,800</t>
    </r>
    <r>
      <rPr>
        <b val="true"/>
        <sz val="9"/>
        <color rgb="FF334155"/>
        <rFont val="Noto Sans CJK SC"/>
        <family val="2"/>
      </rPr>
      <t xml:space="preserve">円</t>
    </r>
  </si>
  <si>
    <t xml:space="preserve">数字が無い／直視したくない／根拠を後で詰まれる</t>
  </si>
  <si>
    <r>
      <rPr>
        <sz val="9"/>
        <color rgb="FF334155"/>
        <rFont val="Yu Gothic"/>
        <family val="0"/>
        <charset val="1"/>
      </rPr>
      <t xml:space="preserve">60</t>
    </r>
    <r>
      <rPr>
        <sz val="9"/>
        <color rgb="FF334155"/>
        <rFont val="Noto Sans CJK SC"/>
        <family val="2"/>
      </rPr>
      <t xml:space="preserve">分トークでは評価シートも件数も出てこない。</t>
    </r>
  </si>
  <si>
    <t xml:space="preserve">証拠インデックス＋数字のソース。盛らない定量化。</t>
  </si>
  <si>
    <r>
      <rPr>
        <b val="true"/>
        <sz val="9"/>
        <color rgb="FF334155"/>
        <rFont val="Yu Gothic"/>
        <family val="0"/>
        <charset val="1"/>
      </rPr>
      <t xml:space="preserve">Plus 64,800</t>
    </r>
    <r>
      <rPr>
        <b val="true"/>
        <sz val="9"/>
        <color rgb="FF334155"/>
        <rFont val="Noto Sans CJK SC"/>
        <family val="2"/>
      </rPr>
      <t xml:space="preserve">円</t>
    </r>
  </si>
  <si>
    <t xml:space="preserve">全部書くと壊れる／企業ごとに直す／不採用のたびに改稿</t>
  </si>
  <si>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通納品で終わり。次の社でまた顧客が壊す。</t>
    </r>
  </si>
  <si>
    <r>
      <rPr>
        <sz val="9"/>
        <color rgb="FF334155"/>
        <rFont val="Noto Sans CJK SC"/>
        <family val="2"/>
      </rPr>
      <t xml:space="preserve">圧縮案＋自己</t>
    </r>
    <r>
      <rPr>
        <sz val="9"/>
        <color rgb="FF334155"/>
        <rFont val="Yu Gothic"/>
        <family val="0"/>
        <charset val="1"/>
      </rPr>
      <t xml:space="preserve">PR2</t>
    </r>
    <r>
      <rPr>
        <sz val="9"/>
        <color rgb="FF334155"/>
        <rFont val="Noto Sans CJK SC"/>
        <family val="2"/>
      </rPr>
      <t xml:space="preserve">案＋応募軸の並べ替え。</t>
    </r>
  </si>
  <si>
    <r>
      <rPr>
        <b val="true"/>
        <sz val="9"/>
        <color rgb="FF334155"/>
        <rFont val="Yu Gothic"/>
        <family val="0"/>
        <charset val="1"/>
      </rPr>
      <t xml:space="preserve">Complex 89,800</t>
    </r>
    <r>
      <rPr>
        <b val="true"/>
        <sz val="9"/>
        <color rgb="FF334155"/>
        <rFont val="Noto Sans CJK SC"/>
        <family val="2"/>
      </rPr>
      <t xml:space="preserve">円〜</t>
    </r>
  </si>
  <si>
    <t xml:space="preserve">職歴欄が埋まる／空白が罪／起業・業務委託が枠に入らない</t>
  </si>
  <si>
    <t xml:space="preserve">編年体の会社名リスト前提。枠外の人生を扱えない。</t>
  </si>
  <si>
    <r>
      <rPr>
        <sz val="9"/>
        <color rgb="FF334155"/>
        <rFont val="Noto Sans CJK SC"/>
        <family val="2"/>
      </rPr>
      <t xml:space="preserve">キャリア式再編＋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行残し方針＋エピソードカード。</t>
    </r>
  </si>
  <si>
    <r>
      <rPr>
        <sz val="9"/>
        <color rgb="FF334155"/>
        <rFont val="Noto Sans CJK SC"/>
        <family val="2"/>
      </rPr>
      <t xml:space="preserve">営業で使ってよい一文（</t>
    </r>
    <r>
      <rPr>
        <sz val="9"/>
        <color rgb="FF334155"/>
        <rFont val="Yu Gothic"/>
        <family val="0"/>
        <charset val="1"/>
      </rPr>
      <t xml:space="preserve">X</t>
    </r>
    <r>
      <rPr>
        <sz val="9"/>
        <color rgb="FF334155"/>
        <rFont val="Noto Sans CJK SC"/>
        <family val="2"/>
      </rPr>
      <t xml:space="preserve">根拠版）：『タイムラインで一番多いのは“書けない・面倒”ですが、その奥は数字が無い・過去を直視したくない・</t>
    </r>
    <r>
      <rPr>
        <sz val="9"/>
        <color rgb="FF334155"/>
        <rFont val="Yu Gothic"/>
        <family val="0"/>
        <charset val="1"/>
      </rPr>
      <t xml:space="preserve">1</t>
    </r>
    <r>
      <rPr>
        <sz val="9"/>
        <color rgb="FF334155"/>
        <rFont val="Noto Sans CJK SC"/>
        <family val="2"/>
      </rPr>
      <t xml:space="preserve">社用に直したら次で壊れる、です。無料エージェントも有料代行も、</t>
    </r>
    <r>
      <rPr>
        <sz val="9"/>
        <color rgb="FF334155"/>
        <rFont val="Yu Gothic"/>
        <family val="0"/>
        <charset val="1"/>
      </rPr>
      <t xml:space="preserve">60</t>
    </r>
    <r>
      <rPr>
        <sz val="9"/>
        <color rgb="FF334155"/>
        <rFont val="Noto Sans CJK SC"/>
        <family val="2"/>
      </rPr>
      <t xml:space="preserve">分話して文章化するところまでしか担いません。</t>
    </r>
    <r>
      <rPr>
        <sz val="9"/>
        <color rgb="FF334155"/>
        <rFont val="Yu Gothic"/>
        <family val="0"/>
        <charset val="1"/>
      </rPr>
      <t xml:space="preserve">PC</t>
    </r>
    <r>
      <rPr>
        <sz val="9"/>
        <color rgb="FF334155"/>
        <rFont val="Noto Sans CJK SC"/>
        <family val="2"/>
      </rPr>
      <t xml:space="preserve">の中にある評価シートやメールから事実を拾う作業は、投稿者が一番つらいのに誰もやっていない。そこを機械で先にやるのがこのサービスです。』</t>
    </r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</si>
</sst>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.0\h"/>
    <numFmt numFmtId="166" formatCode="#,##0\円"/>
    <numFmt numFmtId="167" formatCode="\+#,##0\円;\(#,##0&quot;)円&quot;;\-"/>
    <numFmt numFmtId="168" formatCode="0.00\倍"/>
    <numFmt numFmtId="169" formatCode="0%"/>
    <numFmt numFmtId="170" formatCode="#,##0"/>
    <numFmt numFmtId="171" formatCode="0.0&quot;円/ファイル&quot;"/>
    <numFmt numFmtId="172" formatCode="#,##0&quot;円/h&quot;"/>
    <numFmt numFmtId="173" formatCode="0"/>
    <numFmt numFmtId="174" formatCode="General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Noto Sans CJK SC"/>
      <family val="2"/>
      <charset val="1"/>
    </font>
    <font>
      <b val="true"/>
      <sz val="12"/>
      <color rgb="FF1B365D"/>
      <name val="Noto Sans CJK SC"/>
      <family val="2"/>
      <charset val="1"/>
    </font>
    <font>
      <sz val="9"/>
      <color rgb="FF334155"/>
      <name val="Noto Sans CJK SC"/>
      <family val="2"/>
      <charset val="1"/>
    </font>
    <font>
      <b val="true"/>
      <sz val="9"/>
      <color rgb="FF334155"/>
      <name val="Yu Gothic"/>
      <family val="0"/>
      <charset val="1"/>
    </font>
    <font>
      <b val="true"/>
      <sz val="9"/>
      <color rgb="FF334155"/>
      <name val="Noto Sans CJK SC"/>
      <family val="2"/>
    </font>
    <font>
      <sz val="9"/>
      <color rgb="FF334155"/>
      <name val="Yu Gothic"/>
      <family val="0"/>
      <charset val="1"/>
    </font>
    <font>
      <sz val="9"/>
      <color rgb="FF334155"/>
      <name val="Noto Sans CJK SC"/>
      <family val="2"/>
    </font>
    <font>
      <i val="true"/>
      <sz val="8"/>
      <color rgb="FF64748B"/>
      <name val="Noto Sans CJK SC"/>
      <family val="2"/>
      <charset val="1"/>
    </font>
    <font>
      <b val="true"/>
      <sz val="10"/>
      <color rgb="FFFFFFFF"/>
      <name val="Noto Sans CJK SC"/>
      <family val="2"/>
      <charset val="1"/>
    </font>
    <font>
      <b val="true"/>
      <sz val="9"/>
      <color rgb="FF334155"/>
      <name val="Noto Sans CJK SC"/>
      <family val="2"/>
      <charset val="1"/>
    </font>
    <font>
      <sz val="9"/>
      <color rgb="FF0000FF"/>
      <name val="Yu Gothic"/>
      <family val="0"/>
      <charset val="1"/>
    </font>
    <font>
      <sz val="9"/>
      <color rgb="FF000000"/>
      <name val="Yu Gothic"/>
      <family val="0"/>
      <charset val="1"/>
    </font>
    <font>
      <sz val="8"/>
      <color rgb="FF475569"/>
      <name val="Yu Gothic"/>
      <family val="0"/>
      <charset val="1"/>
    </font>
    <font>
      <sz val="8"/>
      <color rgb="FF475569"/>
      <name val="Noto Sans CJK SC"/>
      <family val="2"/>
    </font>
    <font>
      <b val="true"/>
      <sz val="9"/>
      <name val="Yu Gothic"/>
      <family val="0"/>
      <charset val="1"/>
    </font>
    <font>
      <sz val="8"/>
      <color rgb="FF475569"/>
      <name val="Noto Sans CJK SC"/>
      <family val="2"/>
      <charset val="1"/>
    </font>
    <font>
      <b val="true"/>
      <sz val="12"/>
      <color rgb="FF1B365D"/>
      <name val="Yu Gothic"/>
      <family val="0"/>
      <charset val="1"/>
    </font>
    <font>
      <b val="true"/>
      <sz val="12"/>
      <color rgb="FF1B365D"/>
      <name val="Noto Sans CJK SC"/>
      <family val="2"/>
    </font>
    <font>
      <b val="true"/>
      <sz val="10"/>
      <color rgb="FF000000"/>
      <name val="Yu Gothic"/>
      <family val="0"/>
      <charset val="1"/>
    </font>
    <font>
      <b val="true"/>
      <sz val="14"/>
      <color rgb="FFFFFFFF"/>
      <name val="Yu Gothic"/>
      <family val="0"/>
      <charset val="1"/>
    </font>
    <font>
      <b val="true"/>
      <sz val="14"/>
      <color rgb="FFFFFFFF"/>
      <name val="Noto Sans CJK SC"/>
      <family val="2"/>
    </font>
    <font>
      <b val="true"/>
      <sz val="10"/>
      <name val="Yu Gothic"/>
      <family val="0"/>
      <charset val="1"/>
    </font>
    <font>
      <b val="true"/>
      <sz val="10"/>
      <color rgb="FFFFFFFF"/>
      <name val="Yu Gothic"/>
      <family val="0"/>
      <charset val="1"/>
    </font>
    <font>
      <i val="true"/>
      <sz val="8"/>
      <color rgb="FF64748B"/>
      <name val="Noto Sans CJK SC"/>
      <family val="2"/>
    </font>
    <font>
      <i val="true"/>
      <sz val="8"/>
      <color rgb="FF64748B"/>
      <name val="Yu Gothic"/>
      <family val="0"/>
      <charset val="1"/>
    </font>
    <font>
      <b val="true"/>
      <sz val="10"/>
      <color rgb="FFFFFFFF"/>
      <name val="Noto Sans CJK SC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13">
    <fill>
      <patternFill patternType="none"/>
    </fill>
    <fill>
      <patternFill patternType="gray125"/>
    </fill>
    <fill>
      <patternFill patternType="solid">
        <fgColor rgb="FF1B365D"/>
        <bgColor rgb="FF334155"/>
      </patternFill>
    </fill>
    <fill>
      <patternFill patternType="solid">
        <fgColor rgb="FFE8EEF4"/>
        <bgColor rgb="FFE6F3F2"/>
      </patternFill>
    </fill>
    <fill>
      <patternFill patternType="solid">
        <fgColor rgb="FFF4F6F8"/>
        <bgColor rgb="FFF8F1E3"/>
      </patternFill>
    </fill>
    <fill>
      <patternFill patternType="solid">
        <fgColor rgb="FFFFFFFF"/>
        <bgColor rgb="FFF4F6F8"/>
      </patternFill>
    </fill>
    <fill>
      <patternFill patternType="solid">
        <fgColor rgb="FF0F6E6B"/>
        <bgColor rgb="FF008080"/>
      </patternFill>
    </fill>
    <fill>
      <patternFill patternType="solid">
        <fgColor rgb="FFE6F3F2"/>
        <bgColor rgb="FFE8EEF4"/>
      </patternFill>
    </fill>
    <fill>
      <patternFill patternType="solid">
        <fgColor rgb="FFF8F1E3"/>
        <bgColor rgb="FFF4F6F8"/>
      </patternFill>
    </fill>
    <fill>
      <patternFill patternType="solid">
        <fgColor rgb="FFFFF3BF"/>
        <bgColor rgb="FFF8F1E3"/>
      </patternFill>
    </fill>
    <fill>
      <patternFill patternType="solid">
        <fgColor rgb="FFFECACA"/>
        <bgColor rgb="FFD9D9D9"/>
      </patternFill>
    </fill>
    <fill>
      <patternFill patternType="solid">
        <fgColor rgb="FFFDE68A"/>
        <bgColor rgb="FFFFF3BF"/>
      </patternFill>
    </fill>
    <fill>
      <patternFill patternType="solid">
        <fgColor rgb="FFBBF7D0"/>
        <bgColor rgb="FFE6F3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8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2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8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1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72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5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F6E6B"/>
          <bgColor rgb="FF000000"/>
        </patternFill>
      </fill>
    </dxf>
    <dxf>
      <fill>
        <patternFill patternType="solid">
          <fgColor rgb="FFF4F6F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334155"/>
          <bgColor rgb="FF000000"/>
        </patternFill>
      </fill>
    </dxf>
    <dxf>
      <fill>
        <patternFill patternType="solid">
          <fgColor rgb="FFBBF7D0"/>
          <bgColor rgb="FF000000"/>
        </patternFill>
      </fill>
    </dxf>
    <dxf>
      <fill>
        <patternFill patternType="solid">
          <fgColor rgb="FFFDE68A"/>
          <bgColor rgb="FF000000"/>
        </patternFill>
      </fill>
    </dxf>
    <dxf>
      <fill>
        <patternFill patternType="solid">
          <fgColor rgb="FFFECAC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E6B"/>
      <rgbColor rgb="FFB3B3B3"/>
      <rgbColor rgb="FF4F81BD"/>
      <rgbColor rgb="FF9999FF"/>
      <rgbColor rgb="FFC0504D"/>
      <rgbColor rgb="FFFFF3BF"/>
      <rgbColor rgb="FFE6F3F2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EEF4"/>
      <rgbColor rgb="FFBBF7D0"/>
      <rgbColor rgb="FFFDE68A"/>
      <rgbColor rgb="FFD9D9D9"/>
      <rgbColor rgb="FFF8F1E3"/>
      <rgbColor rgb="FFF4F6F8"/>
      <rgbColor rgb="FFFECACA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1B365D"/>
      <rgbColor rgb="FF339966"/>
      <rgbColor rgb="FF003300"/>
      <rgbColor rgb="FF333300"/>
      <rgbColor rgb="FF993300"/>
      <rgbColor rgb="FF993366"/>
      <rgbColor rgb="FF475569"/>
      <rgbColor rgb="FF3341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大分類別のペイン件数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07_X上のペイン一覧!F45</c:f>
              <c:strCache>
                <c:ptCount val="1"/>
                <c:pt idx="0">
                  <c:v>件数</c:v>
                </c:pt>
              </c:strCache>
            </c:strRef>
          </c:tx>
          <c:spPr>
            <a:solidFill>
              <a:srgbClr val="4f81bd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07_X上のペイン一覧!$E$46:$E$54</c:f>
              <c:strCache>
                <c:ptCount val="9"/>
                <c:pt idx="0">
                  <c:v>労力・時間</c:v>
                </c:pt>
                <c:pt idx="1">
                  <c:v>内容が書けない</c:v>
                </c:pt>
                <c:pt idx="2">
                  <c:v>自己否定・不安</c:v>
                </c:pt>
                <c:pt idx="3">
                  <c:v>日本特有の手続</c:v>
                </c:pt>
                <c:pt idx="4">
                  <c:v>整合・根拠</c:v>
                </c:pt>
                <c:pt idx="5">
                  <c:v>出し方のループ</c:v>
                </c:pt>
                <c:pt idx="6">
                  <c:v>AIへの両義</c:v>
                </c:pt>
                <c:pt idx="7">
                  <c:v>フォーマット不一致</c:v>
                </c:pt>
                <c:pt idx="8">
                  <c:v>市場のノイズ</c:v>
                </c:pt>
              </c:strCache>
            </c:strRef>
          </c:cat>
          <c:val>
            <c:numRef>
              <c:f>07_X上のペイン一覧!$F$46:$F$54</c:f>
              <c:numCache>
                <c:formatCode>General</c:formatCode>
                <c:ptCount val="9"/>
                <c:pt idx="0">
                  <c:v>4</c:v>
                </c:pt>
                <c:pt idx="1">
                  <c:v>6</c:v>
                </c:pt>
                <c:pt idx="2">
                  <c:v>7</c:v>
                </c:pt>
                <c:pt idx="3">
                  <c:v>4</c:v>
                </c:pt>
                <c:pt idx="4">
                  <c:v>2</c:v>
                </c:pt>
                <c:pt idx="5">
                  <c:v>5</c:v>
                </c:pt>
                <c:pt idx="6">
                  <c:v>1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</c:ser>
        <c:ser>
          <c:idx val="1"/>
          <c:order val="1"/>
          <c:tx>
            <c:strRef>
              <c:f>07_X上のペイン一覧!G45</c:f>
              <c:strCache>
                <c:ptCount val="1"/>
                <c:pt idx="0">
                  <c:v>うち温度高</c:v>
                </c:pt>
              </c:strCache>
            </c:strRef>
          </c:tx>
          <c:spPr>
            <a:solidFill>
              <a:srgbClr val="c0504d"/>
            </a:solidFill>
            <a:ln w="0">
              <a:solidFill>
                <a:srgbClr val="0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07_X上のペイン一覧!$E$46:$E$54</c:f>
              <c:strCache>
                <c:ptCount val="9"/>
                <c:pt idx="0">
                  <c:v>労力・時間</c:v>
                </c:pt>
                <c:pt idx="1">
                  <c:v>内容が書けない</c:v>
                </c:pt>
                <c:pt idx="2">
                  <c:v>自己否定・不安</c:v>
                </c:pt>
                <c:pt idx="3">
                  <c:v>日本特有の手続</c:v>
                </c:pt>
                <c:pt idx="4">
                  <c:v>整合・根拠</c:v>
                </c:pt>
                <c:pt idx="5">
                  <c:v>出し方のループ</c:v>
                </c:pt>
                <c:pt idx="6">
                  <c:v>AIへの両義</c:v>
                </c:pt>
                <c:pt idx="7">
                  <c:v>フォーマット不一致</c:v>
                </c:pt>
                <c:pt idx="8">
                  <c:v>市場のノイズ</c:v>
                </c:pt>
              </c:strCache>
            </c:strRef>
          </c:cat>
          <c:val>
            <c:numRef>
              <c:f>07_X上のペイン一覧!$G$46:$G$54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4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92867496"/>
        <c:axId val="65869516"/>
      </c:barChart>
      <c:catAx>
        <c:axId val="92867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869516"/>
        <c:crosses val="autoZero"/>
        <c:auto val="1"/>
        <c:lblAlgn val="ctr"/>
        <c:lblOffset val="100"/>
        <c:noMultiLvlLbl val="0"/>
      </c:catAx>
      <c:valAx>
        <c:axId val="65869516"/>
        <c:scaling>
          <c:orientation val="minMax"/>
          <c:min val="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件数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86749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43</xdr:row>
      <xdr:rowOff>0</xdr:rowOff>
    </xdr:from>
    <xdr:to>
      <xdr:col>11</xdr:col>
      <xdr:colOff>559080</xdr:colOff>
      <xdr:row>56</xdr:row>
      <xdr:rowOff>214560</xdr:rowOff>
    </xdr:to>
    <xdr:graphicFrame>
      <xdr:nvGraphicFramePr>
        <xdr:cNvPr id="0" name="Chart 1"/>
        <xdr:cNvGraphicFramePr/>
      </xdr:nvGraphicFramePr>
      <xdr:xfrm>
        <a:off x="6484680" y="2198376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8"/>
    <col collapsed="false" customWidth="true" hidden="false" outlineLevel="0" max="3" min="3" style="1" width="88"/>
  </cols>
  <sheetData>
    <row r="1" customFormat="false" ht="24" hidden="false" customHeight="true" outlineLevel="0" collapsed="false">
      <c r="A1" s="2" t="s">
        <v>0</v>
      </c>
      <c r="B1" s="2"/>
      <c r="C1" s="2"/>
    </row>
    <row r="3" customFormat="false" ht="15" hidden="false" customHeight="true" outlineLevel="0" collapsed="false">
      <c r="B3" s="3" t="s">
        <v>1</v>
      </c>
      <c r="C3" s="3"/>
    </row>
    <row r="4" customFormat="false" ht="21.75" hidden="false" customHeight="true" outlineLevel="0" collapsed="false">
      <c r="B4" s="4" t="s">
        <v>2</v>
      </c>
      <c r="C4" s="4"/>
    </row>
    <row r="5" customFormat="false" ht="21.75" hidden="false" customHeight="true" outlineLevel="0" collapsed="false">
      <c r="B5" s="4"/>
      <c r="C5" s="4"/>
    </row>
    <row r="6" customFormat="false" ht="21.75" hidden="false" customHeight="true" outlineLevel="0" collapsed="false">
      <c r="B6" s="4"/>
      <c r="C6" s="4"/>
    </row>
    <row r="8" customFormat="false" ht="15" hidden="false" customHeight="true" outlineLevel="0" collapsed="false">
      <c r="B8" s="5" t="s">
        <v>3</v>
      </c>
    </row>
    <row r="9" customFormat="false" ht="19.5" hidden="false" customHeight="true" outlineLevel="0" collapsed="false">
      <c r="B9" s="4" t="s">
        <v>4</v>
      </c>
      <c r="C9" s="4"/>
    </row>
    <row r="10" customFormat="false" ht="19.5" hidden="false" customHeight="true" outlineLevel="0" collapsed="false">
      <c r="B10" s="4"/>
      <c r="C10" s="4"/>
    </row>
    <row r="11" customFormat="false" ht="19.5" hidden="false" customHeight="true" outlineLevel="0" collapsed="false">
      <c r="B11" s="4"/>
      <c r="C11" s="4"/>
    </row>
    <row r="12" customFormat="false" ht="19.5" hidden="false" customHeight="true" outlineLevel="0" collapsed="false">
      <c r="B12" s="4"/>
      <c r="C12" s="4"/>
    </row>
    <row r="13" customFormat="false" ht="19.5" hidden="false" customHeight="true" outlineLevel="0" collapsed="false">
      <c r="B13" s="4"/>
      <c r="C13" s="4"/>
    </row>
    <row r="15" customFormat="false" ht="15" hidden="false" customHeight="true" outlineLevel="0" collapsed="false">
      <c r="B15" s="5" t="s">
        <v>5</v>
      </c>
    </row>
    <row r="16" customFormat="false" ht="15" hidden="false" customHeight="true" outlineLevel="0" collapsed="false">
      <c r="B16" s="6" t="s">
        <v>6</v>
      </c>
      <c r="C16" s="7" t="s">
        <v>7</v>
      </c>
    </row>
    <row r="17" customFormat="false" ht="15" hidden="false" customHeight="true" outlineLevel="0" collapsed="false">
      <c r="B17" s="6" t="s">
        <v>8</v>
      </c>
      <c r="C17" s="7" t="s">
        <v>9</v>
      </c>
    </row>
    <row r="18" customFormat="false" ht="15" hidden="false" customHeight="true" outlineLevel="0" collapsed="false">
      <c r="B18" s="6" t="s">
        <v>10</v>
      </c>
      <c r="C18" s="7" t="s">
        <v>11</v>
      </c>
    </row>
    <row r="19" customFormat="false" ht="15" hidden="false" customHeight="true" outlineLevel="0" collapsed="false">
      <c r="B19" s="6" t="s">
        <v>12</v>
      </c>
      <c r="C19" s="7" t="s">
        <v>13</v>
      </c>
    </row>
    <row r="20" customFormat="false" ht="15" hidden="false" customHeight="true" outlineLevel="0" collapsed="false">
      <c r="B20" s="6" t="s">
        <v>14</v>
      </c>
      <c r="C20" s="8" t="s">
        <v>15</v>
      </c>
    </row>
    <row r="21" customFormat="false" ht="15" hidden="false" customHeight="true" outlineLevel="0" collapsed="false">
      <c r="B21" s="6" t="s">
        <v>16</v>
      </c>
      <c r="C21" s="7" t="s">
        <v>17</v>
      </c>
    </row>
    <row r="22" customFormat="false" ht="15" hidden="false" customHeight="false" outlineLevel="0" collapsed="false">
      <c r="B22" s="9" t="s">
        <v>18</v>
      </c>
      <c r="C22" s="10" t="s">
        <v>19</v>
      </c>
    </row>
    <row r="23" customFormat="false" ht="15" hidden="false" customHeight="true" outlineLevel="0" collapsed="false">
      <c r="B23" s="5" t="s">
        <v>20</v>
      </c>
    </row>
    <row r="24" customFormat="false" ht="18" hidden="false" customHeight="true" outlineLevel="0" collapsed="false">
      <c r="B24" s="11" t="s">
        <v>21</v>
      </c>
      <c r="C24" s="11"/>
    </row>
    <row r="25" customFormat="false" ht="18" hidden="false" customHeight="true" outlineLevel="0" collapsed="false">
      <c r="B25" s="11"/>
      <c r="C25" s="11"/>
    </row>
    <row r="26" customFormat="false" ht="18" hidden="false" customHeight="true" outlineLevel="0" collapsed="false">
      <c r="B26" s="11"/>
      <c r="C26" s="11"/>
    </row>
    <row r="27" customFormat="false" ht="18" hidden="false" customHeight="true" outlineLevel="0" collapsed="false">
      <c r="B27" s="11"/>
      <c r="C27" s="11"/>
    </row>
    <row r="29" customFormat="false" ht="15" hidden="false" customHeight="true" outlineLevel="0" collapsed="false">
      <c r="B29" s="5" t="s">
        <v>22</v>
      </c>
    </row>
    <row r="30" customFormat="false" ht="15" hidden="false" customHeight="true" outlineLevel="0" collapsed="false">
      <c r="B30" s="4" t="s">
        <v>23</v>
      </c>
      <c r="C30" s="4"/>
    </row>
    <row r="31" customFormat="false" ht="15" hidden="false" customHeight="true" outlineLevel="0" collapsed="false">
      <c r="B31" s="4"/>
      <c r="C31" s="4"/>
    </row>
    <row r="32" customFormat="false" ht="15" hidden="false" customHeight="true" outlineLevel="0" collapsed="false">
      <c r="B32" s="4"/>
      <c r="C32" s="4"/>
    </row>
  </sheetData>
  <mergeCells count="6">
    <mergeCell ref="A1:C1"/>
    <mergeCell ref="B3:C3"/>
    <mergeCell ref="B4:C6"/>
    <mergeCell ref="B9:C13"/>
    <mergeCell ref="B24:C27"/>
    <mergeCell ref="B30:C3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6"/>
    <col collapsed="false" customWidth="true" hidden="false" outlineLevel="0" max="3" min="3" style="1" width="36"/>
    <col collapsed="false" customWidth="true" hidden="false" outlineLevel="0" max="4" min="4" style="1" width="55"/>
  </cols>
  <sheetData>
    <row r="1" customFormat="false" ht="24" hidden="false" customHeight="true" outlineLevel="0" collapsed="false">
      <c r="A1" s="2" t="s">
        <v>24</v>
      </c>
      <c r="B1" s="2"/>
      <c r="C1" s="2"/>
      <c r="D1" s="2"/>
    </row>
    <row r="3" customFormat="false" ht="15" hidden="false" customHeight="true" outlineLevel="0" collapsed="false">
      <c r="B3" s="5" t="s">
        <v>25</v>
      </c>
    </row>
    <row r="4" customFormat="false" ht="15" hidden="false" customHeight="true" outlineLevel="0" collapsed="false">
      <c r="B4" s="12" t="s">
        <v>26</v>
      </c>
      <c r="C4" s="12" t="s">
        <v>27</v>
      </c>
      <c r="D4" s="12" t="s">
        <v>28</v>
      </c>
    </row>
    <row r="5" customFormat="false" ht="27.75" hidden="false" customHeight="true" outlineLevel="0" collapsed="false">
      <c r="B5" s="13" t="s">
        <v>29</v>
      </c>
      <c r="C5" s="13" t="s">
        <v>30</v>
      </c>
      <c r="D5" s="14" t="s">
        <v>31</v>
      </c>
    </row>
    <row r="6" customFormat="false" ht="27.75" hidden="false" customHeight="true" outlineLevel="0" collapsed="false">
      <c r="B6" s="15" t="s">
        <v>32</v>
      </c>
      <c r="C6" s="16" t="s">
        <v>33</v>
      </c>
      <c r="D6" s="16" t="s">
        <v>34</v>
      </c>
    </row>
    <row r="7" customFormat="false" ht="27.75" hidden="false" customHeight="true" outlineLevel="0" collapsed="false">
      <c r="B7" s="13" t="s">
        <v>35</v>
      </c>
      <c r="C7" s="14" t="s">
        <v>36</v>
      </c>
      <c r="D7" s="14" t="s">
        <v>37</v>
      </c>
    </row>
    <row r="8" customFormat="false" ht="27.75" hidden="false" customHeight="true" outlineLevel="0" collapsed="false">
      <c r="B8" s="15" t="s">
        <v>38</v>
      </c>
      <c r="C8" s="16" t="s">
        <v>39</v>
      </c>
      <c r="D8" s="16" t="s">
        <v>40</v>
      </c>
    </row>
    <row r="10" customFormat="false" ht="15" hidden="false" customHeight="true" outlineLevel="0" collapsed="false">
      <c r="B10" s="5" t="s">
        <v>41</v>
      </c>
    </row>
    <row r="11" customFormat="false" ht="15" hidden="false" customHeight="true" outlineLevel="0" collapsed="false">
      <c r="B11" s="17" t="s">
        <v>26</v>
      </c>
      <c r="C11" s="17" t="s">
        <v>42</v>
      </c>
      <c r="D11" s="17" t="s">
        <v>43</v>
      </c>
    </row>
    <row r="12" customFormat="false" ht="31.5" hidden="false" customHeight="true" outlineLevel="0" collapsed="false">
      <c r="B12" s="18" t="s">
        <v>44</v>
      </c>
      <c r="C12" s="19" t="s">
        <v>45</v>
      </c>
      <c r="D12" s="18" t="s">
        <v>46</v>
      </c>
    </row>
    <row r="13" customFormat="false" ht="31.5" hidden="false" customHeight="true" outlineLevel="0" collapsed="false">
      <c r="B13" s="15" t="s">
        <v>47</v>
      </c>
      <c r="C13" s="16" t="s">
        <v>48</v>
      </c>
      <c r="D13" s="15" t="s">
        <v>49</v>
      </c>
    </row>
    <row r="14" customFormat="false" ht="31.5" hidden="false" customHeight="true" outlineLevel="0" collapsed="false">
      <c r="B14" s="18" t="s">
        <v>50</v>
      </c>
      <c r="C14" s="19" t="s">
        <v>51</v>
      </c>
      <c r="D14" s="18" t="s">
        <v>52</v>
      </c>
    </row>
    <row r="15" customFormat="false" ht="31.5" hidden="false" customHeight="true" outlineLevel="0" collapsed="false">
      <c r="B15" s="15" t="s">
        <v>53</v>
      </c>
      <c r="C15" s="16" t="s">
        <v>54</v>
      </c>
      <c r="D15" s="15" t="s">
        <v>55</v>
      </c>
    </row>
    <row r="17" customFormat="false" ht="18.75" hidden="false" customHeight="true" outlineLevel="0" collapsed="false">
      <c r="B17" s="5" t="s">
        <v>56</v>
      </c>
    </row>
    <row r="18" customFormat="false" ht="15" hidden="false" customHeight="true" outlineLevel="0" collapsed="false">
      <c r="B18" s="12" t="s">
        <v>57</v>
      </c>
      <c r="C18" s="12" t="s">
        <v>58</v>
      </c>
      <c r="D18" s="12" t="s">
        <v>59</v>
      </c>
    </row>
    <row r="19" customFormat="false" ht="36" hidden="false" customHeight="true" outlineLevel="0" collapsed="false">
      <c r="B19" s="13" t="s">
        <v>60</v>
      </c>
      <c r="C19" s="13" t="s">
        <v>61</v>
      </c>
      <c r="D19" s="13" t="s">
        <v>62</v>
      </c>
    </row>
    <row r="20" customFormat="false" ht="36" hidden="false" customHeight="true" outlineLevel="0" collapsed="false">
      <c r="B20" s="20" t="s">
        <v>63</v>
      </c>
      <c r="C20" s="20" t="s">
        <v>64</v>
      </c>
      <c r="D20" s="20" t="s">
        <v>65</v>
      </c>
    </row>
    <row r="21" customFormat="false" ht="36" hidden="false" customHeight="true" outlineLevel="0" collapsed="false">
      <c r="B21" s="13" t="s">
        <v>66</v>
      </c>
      <c r="C21" s="14" t="s">
        <v>67</v>
      </c>
      <c r="D21" s="13" t="s">
        <v>68</v>
      </c>
    </row>
    <row r="22" customFormat="false" ht="36" hidden="false" customHeight="true" outlineLevel="0" collapsed="false">
      <c r="B22" s="15" t="s">
        <v>69</v>
      </c>
      <c r="C22" s="15" t="s">
        <v>70</v>
      </c>
      <c r="D22" s="16" t="s">
        <v>71</v>
      </c>
    </row>
    <row r="24" customFormat="false" ht="15" hidden="false" customHeight="true" outlineLevel="0" collapsed="false">
      <c r="B24" s="21" t="s">
        <v>72</v>
      </c>
      <c r="C24" s="21"/>
      <c r="D24" s="21"/>
    </row>
    <row r="25" customFormat="false" ht="15" hidden="false" customHeight="true" outlineLevel="0" collapsed="false">
      <c r="B25" s="21"/>
      <c r="C25" s="21"/>
      <c r="D25" s="21"/>
    </row>
    <row r="26" customFormat="false" ht="15" hidden="false" customHeight="true" outlineLevel="0" collapsed="false">
      <c r="B26" s="21"/>
      <c r="C26" s="21"/>
      <c r="D26" s="21"/>
    </row>
  </sheetData>
  <mergeCells count="2">
    <mergeCell ref="A1:D1"/>
    <mergeCell ref="B24:D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5" min="2" style="1" width="16"/>
    <col collapsed="false" customWidth="true" hidden="false" outlineLevel="0" max="6" min="6" style="1" width="18"/>
    <col collapsed="false" customWidth="true" hidden="false" outlineLevel="0" max="7" min="7" style="1" width="42"/>
  </cols>
  <sheetData>
    <row r="1" customFormat="false" ht="24" hidden="false" customHeight="true" outlineLevel="0" collapsed="false">
      <c r="A1" s="2" t="s">
        <v>73</v>
      </c>
      <c r="B1" s="2"/>
      <c r="C1" s="2"/>
      <c r="D1" s="2"/>
      <c r="E1" s="2"/>
      <c r="F1" s="2"/>
      <c r="G1" s="2"/>
    </row>
    <row r="3" customFormat="false" ht="18" hidden="false" customHeight="true" outlineLevel="0" collapsed="false">
      <c r="A3" s="11" t="s">
        <v>74</v>
      </c>
      <c r="B3" s="11"/>
      <c r="C3" s="11"/>
      <c r="D3" s="11"/>
      <c r="E3" s="11"/>
      <c r="F3" s="11"/>
      <c r="G3" s="11"/>
    </row>
    <row r="4" customFormat="false" ht="18" hidden="false" customHeight="true" outlineLevel="0" collapsed="false">
      <c r="A4" s="11"/>
      <c r="B4" s="11"/>
      <c r="C4" s="11"/>
      <c r="D4" s="11"/>
      <c r="E4" s="11"/>
      <c r="F4" s="11"/>
      <c r="G4" s="11"/>
    </row>
    <row r="5" customFormat="false" ht="29.25" hidden="false" customHeight="true" outlineLevel="0" collapsed="false">
      <c r="A5" s="12" t="s">
        <v>75</v>
      </c>
      <c r="B5" s="12" t="s">
        <v>76</v>
      </c>
      <c r="C5" s="12" t="s">
        <v>77</v>
      </c>
      <c r="D5" s="12" t="s">
        <v>78</v>
      </c>
      <c r="E5" s="12" t="s">
        <v>79</v>
      </c>
      <c r="F5" s="12" t="s">
        <v>80</v>
      </c>
      <c r="G5" s="12" t="s">
        <v>81</v>
      </c>
    </row>
    <row r="6" customFormat="false" ht="48" hidden="false" customHeight="true" outlineLevel="0" collapsed="false">
      <c r="A6" s="22" t="s">
        <v>82</v>
      </c>
      <c r="B6" s="23" t="n">
        <v>4</v>
      </c>
      <c r="C6" s="23" t="n">
        <v>5</v>
      </c>
      <c r="D6" s="23" t="n">
        <v>7</v>
      </c>
      <c r="E6" s="23" t="n">
        <v>9</v>
      </c>
      <c r="F6" s="24" t="n">
        <f aca="false">AVERAGE(B6:E6)</f>
        <v>6.25</v>
      </c>
      <c r="G6" s="25" t="s">
        <v>83</v>
      </c>
    </row>
    <row r="7" customFormat="false" ht="48" hidden="false" customHeight="true" outlineLevel="0" collapsed="false">
      <c r="A7" s="22" t="s">
        <v>84</v>
      </c>
      <c r="B7" s="23" t="n">
        <v>8</v>
      </c>
      <c r="C7" s="23" t="n">
        <v>10</v>
      </c>
      <c r="D7" s="23" t="n">
        <v>14</v>
      </c>
      <c r="E7" s="23" t="n">
        <v>18</v>
      </c>
      <c r="F7" s="24" t="n">
        <f aca="false">AVERAGE(B7:E7)</f>
        <v>12.5</v>
      </c>
      <c r="G7" s="25" t="s">
        <v>85</v>
      </c>
    </row>
    <row r="8" customFormat="false" ht="48" hidden="false" customHeight="true" outlineLevel="0" collapsed="false">
      <c r="A8" s="22" t="s">
        <v>86</v>
      </c>
      <c r="B8" s="23" t="n">
        <v>12</v>
      </c>
      <c r="C8" s="23" t="n">
        <v>16</v>
      </c>
      <c r="D8" s="23" t="n">
        <v>22</v>
      </c>
      <c r="E8" s="23" t="n">
        <v>28</v>
      </c>
      <c r="F8" s="24" t="n">
        <f aca="false">AVERAGE(B8:E8)</f>
        <v>19.5</v>
      </c>
      <c r="G8" s="25" t="s">
        <v>87</v>
      </c>
    </row>
    <row r="9" customFormat="false" ht="48" hidden="false" customHeight="true" outlineLevel="0" collapsed="false">
      <c r="A9" s="22" t="s">
        <v>88</v>
      </c>
      <c r="B9" s="23" t="n">
        <v>18</v>
      </c>
      <c r="C9" s="23" t="n">
        <v>22</v>
      </c>
      <c r="D9" s="23" t="n">
        <v>30</v>
      </c>
      <c r="E9" s="23" t="n">
        <v>38</v>
      </c>
      <c r="F9" s="24" t="n">
        <f aca="false">AVERAGE(B9:E9)</f>
        <v>27</v>
      </c>
      <c r="G9" s="25" t="s">
        <v>89</v>
      </c>
    </row>
    <row r="10" customFormat="false" ht="15" hidden="false" customHeight="true" outlineLevel="0" collapsed="false">
      <c r="A10" s="26" t="s">
        <v>90</v>
      </c>
      <c r="B10" s="24" t="n">
        <f aca="false">AVERAGE(B6:B9)</f>
        <v>10.5</v>
      </c>
      <c r="C10" s="24" t="n">
        <f aca="false">AVERAGE(C6:C9)</f>
        <v>13.25</v>
      </c>
      <c r="D10" s="24" t="n">
        <f aca="false">AVERAGE(D6:D9)</f>
        <v>18.25</v>
      </c>
      <c r="E10" s="24" t="n">
        <f aca="false">AVERAGE(E6:E9)</f>
        <v>23.25</v>
      </c>
      <c r="F10" s="27" t="n">
        <f aca="false">AVERAGE(B6:E9)</f>
        <v>16.3125</v>
      </c>
      <c r="G10" s="28" t="s">
        <v>91</v>
      </c>
    </row>
    <row r="12" customFormat="false" ht="15" hidden="false" customHeight="true" outlineLevel="0" collapsed="false">
      <c r="A12" s="5" t="s">
        <v>92</v>
      </c>
    </row>
    <row r="13" customFormat="false" ht="15.75" hidden="false" customHeight="true" outlineLevel="0" collapsed="false">
      <c r="A13" s="29" t="s">
        <v>93</v>
      </c>
      <c r="B13" s="29"/>
      <c r="C13" s="29"/>
      <c r="D13" s="29"/>
      <c r="E13" s="29"/>
      <c r="F13" s="29"/>
      <c r="G13" s="29"/>
    </row>
    <row r="14" customFormat="false" ht="15.75" hidden="false" customHeight="true" outlineLevel="0" collapsed="false">
      <c r="A14" s="29"/>
      <c r="B14" s="29"/>
      <c r="C14" s="29"/>
      <c r="D14" s="29"/>
      <c r="E14" s="29"/>
      <c r="F14" s="29"/>
      <c r="G14" s="29"/>
    </row>
    <row r="15" customFormat="false" ht="15.75" hidden="false" customHeight="true" outlineLevel="0" collapsed="false">
      <c r="A15" s="29"/>
      <c r="B15" s="29"/>
      <c r="C15" s="29"/>
      <c r="D15" s="29"/>
      <c r="E15" s="29"/>
      <c r="F15" s="29"/>
      <c r="G15" s="29"/>
    </row>
    <row r="16" customFormat="false" ht="15.75" hidden="false" customHeight="true" outlineLevel="0" collapsed="false">
      <c r="A16" s="29"/>
      <c r="B16" s="29"/>
      <c r="C16" s="29"/>
      <c r="D16" s="29"/>
      <c r="E16" s="29"/>
      <c r="F16" s="29"/>
      <c r="G16" s="29"/>
    </row>
    <row r="17" customFormat="false" ht="15.75" hidden="false" customHeight="true" outlineLevel="0" collapsed="false">
      <c r="A17" s="29"/>
      <c r="B17" s="29"/>
      <c r="C17" s="29"/>
      <c r="D17" s="29"/>
      <c r="E17" s="29"/>
      <c r="F17" s="29"/>
      <c r="G17" s="29"/>
    </row>
    <row r="18" customFormat="false" ht="15.75" hidden="false" customHeight="true" outlineLevel="0" collapsed="false">
      <c r="A18" s="29"/>
      <c r="B18" s="29"/>
      <c r="C18" s="29"/>
      <c r="D18" s="29"/>
      <c r="E18" s="29"/>
      <c r="F18" s="29"/>
      <c r="G18" s="29"/>
    </row>
    <row r="20" customFormat="false" ht="12.75" hidden="false" customHeight="true" outlineLevel="0" collapsed="false">
      <c r="A20" s="30" t="s">
        <v>94</v>
      </c>
      <c r="B20" s="30"/>
      <c r="C20" s="30"/>
      <c r="D20" s="30"/>
      <c r="E20" s="30"/>
      <c r="F20" s="30"/>
      <c r="G20" s="30"/>
    </row>
  </sheetData>
  <mergeCells count="4">
    <mergeCell ref="A1:G1"/>
    <mergeCell ref="A3:G4"/>
    <mergeCell ref="A13:G18"/>
    <mergeCell ref="A20:G20"/>
  </mergeCells>
  <conditionalFormatting sqref="B6:E9">
    <cfRule type="colorScale" priority="2">
      <colorScale>
        <cfvo type="min" val="0"/>
        <cfvo type="percentile" val="50"/>
        <cfvo type="max" val="0"/>
        <color rgb="FFE6F3F2"/>
        <color rgb="FFF8F1E3"/>
        <color rgb="FFF5C6C6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5" min="2" style="1" width="16"/>
    <col collapsed="false" customWidth="true" hidden="false" outlineLevel="0" max="6" min="6" style="1" width="20"/>
    <col collapsed="false" customWidth="true" hidden="false" outlineLevel="0" max="7" min="7" style="1" width="38"/>
  </cols>
  <sheetData>
    <row r="1" customFormat="false" ht="24" hidden="false" customHeight="true" outlineLevel="0" collapsed="false">
      <c r="A1" s="2" t="s">
        <v>95</v>
      </c>
      <c r="B1" s="2"/>
      <c r="C1" s="2"/>
      <c r="D1" s="2"/>
      <c r="E1" s="2"/>
      <c r="F1" s="2"/>
      <c r="G1" s="2"/>
    </row>
    <row r="3" customFormat="false" ht="19.5" hidden="false" customHeight="true" outlineLevel="0" collapsed="false">
      <c r="A3" s="11" t="s">
        <v>96</v>
      </c>
      <c r="B3" s="11"/>
      <c r="C3" s="11"/>
      <c r="D3" s="11"/>
      <c r="E3" s="11"/>
      <c r="F3" s="11"/>
      <c r="G3" s="11"/>
    </row>
    <row r="4" customFormat="false" ht="18" hidden="false" customHeight="true" outlineLevel="0" collapsed="false">
      <c r="A4" s="11"/>
      <c r="B4" s="11"/>
      <c r="C4" s="11"/>
      <c r="D4" s="11"/>
      <c r="E4" s="11"/>
      <c r="F4" s="11"/>
      <c r="G4" s="11"/>
    </row>
    <row r="5" customFormat="false" ht="29.25" hidden="false" customHeight="true" outlineLevel="0" collapsed="false">
      <c r="A5" s="17" t="s">
        <v>75</v>
      </c>
      <c r="B5" s="17" t="s">
        <v>76</v>
      </c>
      <c r="C5" s="17" t="s">
        <v>77</v>
      </c>
      <c r="D5" s="17" t="s">
        <v>78</v>
      </c>
      <c r="E5" s="17" t="s">
        <v>79</v>
      </c>
      <c r="F5" s="17" t="s">
        <v>97</v>
      </c>
      <c r="G5" s="17" t="s">
        <v>98</v>
      </c>
    </row>
    <row r="6" customFormat="false" ht="36" hidden="false" customHeight="true" outlineLevel="0" collapsed="false">
      <c r="A6" s="31" t="s">
        <v>82</v>
      </c>
      <c r="B6" s="32" t="n">
        <v>8000</v>
      </c>
      <c r="C6" s="32" t="n">
        <v>9000</v>
      </c>
      <c r="D6" s="32" t="n">
        <v>11000</v>
      </c>
      <c r="E6" s="32" t="n">
        <v>13000</v>
      </c>
      <c r="F6" s="33" t="n">
        <f aca="false">AVERAGE(B6:E6)</f>
        <v>10250</v>
      </c>
      <c r="G6" s="25" t="s">
        <v>99</v>
      </c>
    </row>
    <row r="7" customFormat="false" ht="36" hidden="false" customHeight="true" outlineLevel="0" collapsed="false">
      <c r="A7" s="31" t="s">
        <v>84</v>
      </c>
      <c r="B7" s="32" t="n">
        <v>10000</v>
      </c>
      <c r="C7" s="32" t="n">
        <v>12000</v>
      </c>
      <c r="D7" s="32" t="n">
        <v>15000</v>
      </c>
      <c r="E7" s="32" t="n">
        <v>18000</v>
      </c>
      <c r="F7" s="33" t="n">
        <f aca="false">AVERAGE(B7:E7)</f>
        <v>13750</v>
      </c>
      <c r="G7" s="25" t="s">
        <v>100</v>
      </c>
    </row>
    <row r="8" customFormat="false" ht="36" hidden="false" customHeight="true" outlineLevel="0" collapsed="false">
      <c r="A8" s="31" t="s">
        <v>86</v>
      </c>
      <c r="B8" s="32" t="n">
        <v>12000</v>
      </c>
      <c r="C8" s="32" t="n">
        <v>15000</v>
      </c>
      <c r="D8" s="32" t="n">
        <v>20000</v>
      </c>
      <c r="E8" s="32" t="n">
        <v>25000</v>
      </c>
      <c r="F8" s="33" t="n">
        <f aca="false">AVERAGE(B8:E8)</f>
        <v>18000</v>
      </c>
      <c r="G8" s="25" t="s">
        <v>101</v>
      </c>
    </row>
    <row r="9" customFormat="false" ht="36" hidden="false" customHeight="true" outlineLevel="0" collapsed="false">
      <c r="A9" s="31" t="s">
        <v>88</v>
      </c>
      <c r="B9" s="32" t="n">
        <v>18000</v>
      </c>
      <c r="C9" s="32" t="n">
        <v>22000</v>
      </c>
      <c r="D9" s="32" t="n">
        <v>28000</v>
      </c>
      <c r="E9" s="32" t="n">
        <v>35000</v>
      </c>
      <c r="F9" s="33" t="n">
        <f aca="false">AVERAGE(B9:E9)</f>
        <v>25750</v>
      </c>
      <c r="G9" s="25" t="s">
        <v>102</v>
      </c>
    </row>
    <row r="10" customFormat="false" ht="15" hidden="false" customHeight="true" outlineLevel="0" collapsed="false">
      <c r="A10" s="34" t="s">
        <v>90</v>
      </c>
      <c r="B10" s="33" t="n">
        <f aca="false">AVERAGE(B6:B9)</f>
        <v>12000</v>
      </c>
      <c r="C10" s="33" t="n">
        <f aca="false">AVERAGE(C6:C9)</f>
        <v>14500</v>
      </c>
      <c r="D10" s="33" t="n">
        <f aca="false">AVERAGE(D6:D9)</f>
        <v>18500</v>
      </c>
      <c r="E10" s="33" t="n">
        <f aca="false">AVERAGE(E6:E9)</f>
        <v>22750</v>
      </c>
      <c r="F10" s="35" t="n">
        <f aca="false">AVERAGE(B6:E9)</f>
        <v>16937.5</v>
      </c>
    </row>
    <row r="12" customFormat="false" ht="18.75" hidden="false" customHeight="true" outlineLevel="0" collapsed="false">
      <c r="A12" s="36" t="s">
        <v>103</v>
      </c>
      <c r="B12" s="36"/>
      <c r="C12" s="36"/>
      <c r="D12" s="36"/>
      <c r="E12" s="36"/>
      <c r="F12" s="36"/>
      <c r="G12" s="36"/>
    </row>
    <row r="13" customFormat="false" ht="15" hidden="false" customHeight="true" outlineLevel="0" collapsed="false">
      <c r="A13" s="12" t="s">
        <v>104</v>
      </c>
      <c r="B13" s="12" t="s">
        <v>105</v>
      </c>
      <c r="C13" s="12" t="s">
        <v>106</v>
      </c>
      <c r="D13" s="12" t="s">
        <v>107</v>
      </c>
      <c r="E13" s="12" t="s">
        <v>108</v>
      </c>
      <c r="F13" s="12" t="s">
        <v>109</v>
      </c>
      <c r="G13" s="12" t="s">
        <v>110</v>
      </c>
    </row>
    <row r="14" customFormat="false" ht="27.75" hidden="false" customHeight="true" outlineLevel="0" collapsed="false">
      <c r="A14" s="37" t="s">
        <v>111</v>
      </c>
      <c r="B14" s="37" t="s">
        <v>112</v>
      </c>
      <c r="C14" s="38" t="s">
        <v>113</v>
      </c>
      <c r="D14" s="37" t="s">
        <v>114</v>
      </c>
      <c r="E14" s="37" t="s">
        <v>115</v>
      </c>
      <c r="F14" s="37" t="s">
        <v>116</v>
      </c>
      <c r="G14" s="37" t="s">
        <v>117</v>
      </c>
    </row>
    <row r="15" customFormat="false" ht="27.75" hidden="false" customHeight="true" outlineLevel="0" collapsed="false">
      <c r="A15" s="15" t="s">
        <v>118</v>
      </c>
      <c r="B15" s="15" t="s">
        <v>119</v>
      </c>
      <c r="C15" s="16" t="s">
        <v>113</v>
      </c>
      <c r="D15" s="15" t="s">
        <v>120</v>
      </c>
      <c r="E15" s="15" t="s">
        <v>121</v>
      </c>
      <c r="F15" s="15" t="s">
        <v>122</v>
      </c>
      <c r="G15" s="15" t="s">
        <v>123</v>
      </c>
    </row>
    <row r="16" customFormat="false" ht="27.75" hidden="false" customHeight="true" outlineLevel="0" collapsed="false">
      <c r="A16" s="37" t="s">
        <v>124</v>
      </c>
      <c r="B16" s="37" t="s">
        <v>125</v>
      </c>
      <c r="C16" s="38" t="s">
        <v>126</v>
      </c>
      <c r="D16" s="37" t="s">
        <v>127</v>
      </c>
      <c r="E16" s="38" t="s">
        <v>128</v>
      </c>
      <c r="F16" s="37" t="s">
        <v>129</v>
      </c>
      <c r="G16" s="37" t="s">
        <v>130</v>
      </c>
    </row>
    <row r="17" customFormat="false" ht="27.75" hidden="false" customHeight="true" outlineLevel="0" collapsed="false">
      <c r="A17" s="15" t="s">
        <v>131</v>
      </c>
      <c r="B17" s="15" t="s">
        <v>132</v>
      </c>
      <c r="C17" s="16" t="s">
        <v>133</v>
      </c>
      <c r="D17" s="15" t="s">
        <v>134</v>
      </c>
      <c r="E17" s="15" t="s">
        <v>135</v>
      </c>
      <c r="F17" s="15" t="s">
        <v>136</v>
      </c>
      <c r="G17" s="16" t="s">
        <v>137</v>
      </c>
    </row>
    <row r="18" customFormat="false" ht="27.75" hidden="false" customHeight="true" outlineLevel="0" collapsed="false">
      <c r="A18" s="37" t="s">
        <v>138</v>
      </c>
      <c r="B18" s="38" t="s">
        <v>139</v>
      </c>
      <c r="C18" s="38" t="s">
        <v>140</v>
      </c>
      <c r="D18" s="37" t="s">
        <v>141</v>
      </c>
      <c r="E18" s="38" t="s">
        <v>142</v>
      </c>
      <c r="F18" s="37" t="s">
        <v>143</v>
      </c>
      <c r="G18" s="37" t="s">
        <v>144</v>
      </c>
    </row>
    <row r="19" customFormat="false" ht="27.75" hidden="false" customHeight="true" outlineLevel="0" collapsed="false">
      <c r="A19" s="15" t="s">
        <v>145</v>
      </c>
      <c r="B19" s="15" t="s">
        <v>146</v>
      </c>
      <c r="C19" s="16" t="s">
        <v>147</v>
      </c>
      <c r="D19" s="16" t="s">
        <v>148</v>
      </c>
      <c r="E19" s="15" t="s">
        <v>149</v>
      </c>
      <c r="F19" s="15" t="s">
        <v>150</v>
      </c>
      <c r="G19" s="15" t="s">
        <v>151</v>
      </c>
    </row>
    <row r="20" customFormat="false" ht="27.75" hidden="false" customHeight="true" outlineLevel="0" collapsed="false">
      <c r="A20" s="37" t="s">
        <v>152</v>
      </c>
      <c r="B20" s="37" t="s">
        <v>153</v>
      </c>
      <c r="C20" s="38" t="s">
        <v>154</v>
      </c>
      <c r="D20" s="38" t="s">
        <v>155</v>
      </c>
      <c r="E20" s="37" t="s">
        <v>156</v>
      </c>
      <c r="F20" s="37" t="s">
        <v>157</v>
      </c>
      <c r="G20" s="37" t="s">
        <v>158</v>
      </c>
    </row>
    <row r="21" customFormat="false" ht="27.75" hidden="false" customHeight="true" outlineLevel="0" collapsed="false">
      <c r="A21" s="15" t="s">
        <v>159</v>
      </c>
      <c r="B21" s="15" t="s">
        <v>160</v>
      </c>
      <c r="C21" s="16" t="s">
        <v>161</v>
      </c>
      <c r="D21" s="16" t="s">
        <v>162</v>
      </c>
      <c r="E21" s="15" t="s">
        <v>163</v>
      </c>
      <c r="F21" s="15" t="s">
        <v>164</v>
      </c>
      <c r="G21" s="15" t="s">
        <v>165</v>
      </c>
    </row>
    <row r="22" customFormat="false" ht="27.75" hidden="false" customHeight="true" outlineLevel="0" collapsed="false">
      <c r="A22" s="37" t="s">
        <v>166</v>
      </c>
      <c r="B22" s="38" t="s">
        <v>167</v>
      </c>
      <c r="C22" s="37" t="s">
        <v>168</v>
      </c>
      <c r="D22" s="38" t="s">
        <v>169</v>
      </c>
      <c r="E22" s="37" t="s">
        <v>170</v>
      </c>
      <c r="F22" s="37" t="s">
        <v>171</v>
      </c>
      <c r="G22" s="37" t="s">
        <v>172</v>
      </c>
    </row>
    <row r="24" customFormat="false" ht="15" hidden="false" customHeight="true" outlineLevel="0" collapsed="false">
      <c r="A24" s="5" t="s">
        <v>173</v>
      </c>
    </row>
    <row r="25" customFormat="false" ht="15" hidden="false" customHeight="true" outlineLevel="0" collapsed="false">
      <c r="A25" s="4" t="s">
        <v>174</v>
      </c>
      <c r="B25" s="4"/>
      <c r="C25" s="4"/>
      <c r="D25" s="4"/>
      <c r="E25" s="4"/>
      <c r="F25" s="4"/>
      <c r="G25" s="4"/>
    </row>
    <row r="26" customFormat="false" ht="15" hidden="false" customHeight="true" outlineLevel="0" collapsed="false">
      <c r="A26" s="4"/>
      <c r="B26" s="4"/>
      <c r="C26" s="4"/>
      <c r="D26" s="4"/>
      <c r="E26" s="4"/>
      <c r="F26" s="4"/>
      <c r="G26" s="4"/>
    </row>
    <row r="27" customFormat="false" ht="15" hidden="false" customHeight="true" outlineLevel="0" collapsed="false">
      <c r="A27" s="4"/>
      <c r="B27" s="4"/>
      <c r="C27" s="4"/>
      <c r="D27" s="4"/>
      <c r="E27" s="4"/>
      <c r="F27" s="4"/>
      <c r="G27" s="4"/>
    </row>
  </sheetData>
  <mergeCells count="4">
    <mergeCell ref="A1:G1"/>
    <mergeCell ref="A3:G4"/>
    <mergeCell ref="A12:G12"/>
    <mergeCell ref="A25:G27"/>
  </mergeCells>
  <conditionalFormatting sqref="B6:E9">
    <cfRule type="colorScale" priority="2">
      <colorScale>
        <cfvo type="min" val="0"/>
        <cfvo type="percentile" val="50"/>
        <cfvo type="max" val="0"/>
        <color rgb="FFE6F3F2"/>
        <color rgb="FFF8F1E3"/>
        <color rgb="FFF5C6C6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0" topLeftCell="B11" activePane="bottomRight" state="frozen"/>
      <selection pane="topLeft" activeCell="A1" activeCellId="0" sqref="A1"/>
      <selection pane="topRight" activeCell="B1" activeCellId="0" sqref="B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5" min="2" style="1" width="16"/>
    <col collapsed="false" customWidth="true" hidden="false" outlineLevel="0" max="6" min="6" style="1" width="18"/>
    <col collapsed="false" customWidth="true" hidden="false" outlineLevel="0" max="7" min="7" style="1" width="28"/>
  </cols>
  <sheetData>
    <row r="1" customFormat="false" ht="24" hidden="false" customHeight="true" outlineLevel="0" collapsed="false">
      <c r="A1" s="2" t="s">
        <v>175</v>
      </c>
      <c r="B1" s="2"/>
      <c r="C1" s="2"/>
      <c r="D1" s="2"/>
      <c r="E1" s="2"/>
      <c r="F1" s="2"/>
      <c r="G1" s="2"/>
    </row>
    <row r="3" customFormat="false" ht="15" hidden="false" customHeight="true" outlineLevel="0" collapsed="false">
      <c r="A3" s="39" t="s">
        <v>176</v>
      </c>
      <c r="B3" s="39"/>
      <c r="C3" s="39"/>
    </row>
    <row r="4" customFormat="false" ht="15" hidden="false" customHeight="true" outlineLevel="0" collapsed="false">
      <c r="A4" s="34" t="s">
        <v>177</v>
      </c>
      <c r="B4" s="32" t="n">
        <v>2500</v>
      </c>
      <c r="C4" s="29" t="s">
        <v>178</v>
      </c>
      <c r="D4" s="29"/>
      <c r="E4" s="29"/>
      <c r="F4" s="29"/>
      <c r="G4" s="29"/>
    </row>
    <row r="5" customFormat="false" ht="15" hidden="false" customHeight="true" outlineLevel="0" collapsed="false">
      <c r="A5" s="34" t="s">
        <v>179</v>
      </c>
      <c r="B5" s="32" t="n">
        <v>4000</v>
      </c>
      <c r="C5" s="29" t="s">
        <v>180</v>
      </c>
      <c r="D5" s="29"/>
      <c r="E5" s="29"/>
      <c r="F5" s="29"/>
      <c r="G5" s="29"/>
    </row>
    <row r="6" customFormat="false" ht="15" hidden="false" customHeight="true" outlineLevel="0" collapsed="false">
      <c r="A6" s="34" t="s">
        <v>181</v>
      </c>
      <c r="B6" s="32" t="n">
        <v>6000</v>
      </c>
      <c r="C6" s="29" t="s">
        <v>182</v>
      </c>
      <c r="D6" s="29"/>
      <c r="E6" s="29"/>
      <c r="F6" s="29"/>
      <c r="G6" s="29"/>
    </row>
    <row r="7" customFormat="false" ht="15" hidden="false" customHeight="true" outlineLevel="0" collapsed="false">
      <c r="A7" s="34" t="s">
        <v>183</v>
      </c>
      <c r="B7" s="40" t="n">
        <f aca="false">B5</f>
        <v>4000</v>
      </c>
      <c r="C7" s="29" t="s">
        <v>184</v>
      </c>
      <c r="D7" s="29"/>
      <c r="E7" s="29"/>
      <c r="F7" s="29"/>
      <c r="G7" s="29"/>
    </row>
    <row r="8" customFormat="false" ht="15" hidden="false" customHeight="true" outlineLevel="0" collapsed="false">
      <c r="A8" s="11" t="s">
        <v>185</v>
      </c>
      <c r="B8" s="11"/>
      <c r="C8" s="11"/>
      <c r="D8" s="11"/>
      <c r="E8" s="11"/>
      <c r="F8" s="11"/>
      <c r="G8" s="11"/>
    </row>
    <row r="9" customFormat="false" ht="15" hidden="false" customHeight="true" outlineLevel="0" collapsed="false">
      <c r="A9" s="11"/>
      <c r="B9" s="11"/>
      <c r="C9" s="11"/>
      <c r="D9" s="11"/>
      <c r="E9" s="11"/>
      <c r="F9" s="11"/>
      <c r="G9" s="11"/>
    </row>
    <row r="11" customFormat="false" ht="29.25" hidden="false" customHeight="true" outlineLevel="0" collapsed="false">
      <c r="A11" s="12" t="s">
        <v>75</v>
      </c>
      <c r="B11" s="12" t="s">
        <v>76</v>
      </c>
      <c r="C11" s="12" t="s">
        <v>77</v>
      </c>
      <c r="D11" s="12" t="s">
        <v>78</v>
      </c>
      <c r="E11" s="12" t="s">
        <v>79</v>
      </c>
      <c r="F11" s="12" t="s">
        <v>186</v>
      </c>
      <c r="G11" s="12" t="s">
        <v>187</v>
      </c>
    </row>
    <row r="12" customFormat="false" ht="27.75" hidden="false" customHeight="true" outlineLevel="0" collapsed="false">
      <c r="A12" s="22" t="s">
        <v>82</v>
      </c>
      <c r="B12" s="41" t="n">
        <f aca="false">02_自己作成時間!B6*$B$7</f>
        <v>16000</v>
      </c>
      <c r="C12" s="41" t="n">
        <f aca="false">02_自己作成時間!C6*$B$7</f>
        <v>20000</v>
      </c>
      <c r="D12" s="41" t="n">
        <f aca="false">02_自己作成時間!D6*$B$7</f>
        <v>28000</v>
      </c>
      <c r="E12" s="41" t="n">
        <f aca="false">02_自己作成時間!E6*$B$7</f>
        <v>36000</v>
      </c>
      <c r="F12" s="42" t="n">
        <f aca="false">AVERAGE(B12:E12)</f>
        <v>25000</v>
      </c>
      <c r="G12" s="43" t="n">
        <f aca="false">F12-03_外注費用相場!F6</f>
        <v>14750</v>
      </c>
    </row>
    <row r="13" customFormat="false" ht="27.75" hidden="false" customHeight="true" outlineLevel="0" collapsed="false">
      <c r="A13" s="22" t="s">
        <v>84</v>
      </c>
      <c r="B13" s="41" t="n">
        <f aca="false">02_自己作成時間!B7*$B$7</f>
        <v>32000</v>
      </c>
      <c r="C13" s="41" t="n">
        <f aca="false">02_自己作成時間!C7*$B$7</f>
        <v>40000</v>
      </c>
      <c r="D13" s="41" t="n">
        <f aca="false">02_自己作成時間!D7*$B$7</f>
        <v>56000</v>
      </c>
      <c r="E13" s="41" t="n">
        <f aca="false">02_自己作成時間!E7*$B$7</f>
        <v>72000</v>
      </c>
      <c r="F13" s="42" t="n">
        <f aca="false">AVERAGE(B13:E13)</f>
        <v>50000</v>
      </c>
      <c r="G13" s="43" t="n">
        <f aca="false">F13-03_外注費用相場!F7</f>
        <v>36250</v>
      </c>
    </row>
    <row r="14" customFormat="false" ht="27.75" hidden="false" customHeight="true" outlineLevel="0" collapsed="false">
      <c r="A14" s="22" t="s">
        <v>86</v>
      </c>
      <c r="B14" s="41" t="n">
        <f aca="false">02_自己作成時間!B8*$B$7</f>
        <v>48000</v>
      </c>
      <c r="C14" s="41" t="n">
        <f aca="false">02_自己作成時間!C8*$B$7</f>
        <v>64000</v>
      </c>
      <c r="D14" s="41" t="n">
        <f aca="false">02_自己作成時間!D8*$B$7</f>
        <v>88000</v>
      </c>
      <c r="E14" s="41" t="n">
        <f aca="false">02_自己作成時間!E8*$B$7</f>
        <v>112000</v>
      </c>
      <c r="F14" s="42" t="n">
        <f aca="false">AVERAGE(B14:E14)</f>
        <v>78000</v>
      </c>
      <c r="G14" s="43" t="n">
        <f aca="false">F14-03_外注費用相場!F8</f>
        <v>60000</v>
      </c>
    </row>
    <row r="15" customFormat="false" ht="27.75" hidden="false" customHeight="true" outlineLevel="0" collapsed="false">
      <c r="A15" s="22" t="s">
        <v>88</v>
      </c>
      <c r="B15" s="41" t="n">
        <f aca="false">02_自己作成時間!B9*$B$7</f>
        <v>72000</v>
      </c>
      <c r="C15" s="41" t="n">
        <f aca="false">02_自己作成時間!C9*$B$7</f>
        <v>88000</v>
      </c>
      <c r="D15" s="41" t="n">
        <f aca="false">02_自己作成時間!D9*$B$7</f>
        <v>120000</v>
      </c>
      <c r="E15" s="41" t="n">
        <f aca="false">02_自己作成時間!E9*$B$7</f>
        <v>152000</v>
      </c>
      <c r="F15" s="42" t="n">
        <f aca="false">AVERAGE(B15:E15)</f>
        <v>108000</v>
      </c>
      <c r="G15" s="43" t="n">
        <f aca="false">F15-03_外注費用相場!F9</f>
        <v>82250</v>
      </c>
    </row>
    <row r="16" customFormat="false" ht="16.5" hidden="false" customHeight="true" outlineLevel="0" collapsed="false">
      <c r="A16" s="26" t="s">
        <v>90</v>
      </c>
      <c r="B16" s="42" t="n">
        <f aca="false">AVERAGE(B12:B15)</f>
        <v>42000</v>
      </c>
      <c r="C16" s="42" t="n">
        <f aca="false">AVERAGE(C12:C15)</f>
        <v>53000</v>
      </c>
      <c r="D16" s="42" t="n">
        <f aca="false">AVERAGE(D12:D15)</f>
        <v>73000</v>
      </c>
      <c r="E16" s="42" t="n">
        <f aca="false">AVERAGE(E12:E15)</f>
        <v>93000</v>
      </c>
      <c r="F16" s="35" t="n">
        <f aca="false">AVERAGE(B12:E15)</f>
        <v>65250</v>
      </c>
      <c r="G16" s="44" t="n">
        <f aca="false">AVERAGE(G12:G15)</f>
        <v>48312.5</v>
      </c>
    </row>
    <row r="18" customFormat="false" ht="15" hidden="false" customHeight="true" outlineLevel="0" collapsed="false">
      <c r="A18" s="45" t="s">
        <v>188</v>
      </c>
      <c r="B18" s="45"/>
      <c r="C18" s="45"/>
      <c r="D18" s="45"/>
      <c r="E18" s="45"/>
      <c r="F18" s="45"/>
      <c r="G18" s="45"/>
    </row>
    <row r="19" customFormat="false" ht="15" hidden="false" customHeight="true" outlineLevel="0" collapsed="false">
      <c r="A19" s="45"/>
      <c r="B19" s="45"/>
      <c r="C19" s="45"/>
      <c r="D19" s="45"/>
      <c r="E19" s="45"/>
      <c r="F19" s="45"/>
      <c r="G19" s="45"/>
    </row>
    <row r="20" customFormat="false" ht="15" hidden="false" customHeight="true" outlineLevel="0" collapsed="false">
      <c r="A20" s="45"/>
      <c r="B20" s="45"/>
      <c r="C20" s="45"/>
      <c r="D20" s="45"/>
      <c r="E20" s="45"/>
      <c r="F20" s="45"/>
      <c r="G20" s="45"/>
    </row>
    <row r="21" customFormat="false" ht="15" hidden="false" customHeight="true" outlineLevel="0" collapsed="false">
      <c r="A21" s="45"/>
      <c r="B21" s="45"/>
      <c r="C21" s="45"/>
      <c r="D21" s="45"/>
      <c r="E21" s="45"/>
      <c r="F21" s="45"/>
      <c r="G21" s="45"/>
    </row>
  </sheetData>
  <mergeCells count="8">
    <mergeCell ref="A1:G1"/>
    <mergeCell ref="A3:C3"/>
    <mergeCell ref="C4:G4"/>
    <mergeCell ref="C5:G5"/>
    <mergeCell ref="C6:G6"/>
    <mergeCell ref="C7:G7"/>
    <mergeCell ref="A8:G9"/>
    <mergeCell ref="A18:G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3" topLeftCell="B14" activePane="bottomRight" state="frozen"/>
      <selection pane="topLeft" activeCell="A1" activeCellId="0" sqref="A1"/>
      <selection pane="topRight" activeCell="B1" activeCellId="0" sqref="B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5" min="2" style="1" width="16"/>
    <col collapsed="false" customWidth="true" hidden="false" outlineLevel="0" max="6" min="6" style="1" width="18"/>
    <col collapsed="false" customWidth="true" hidden="false" outlineLevel="0" max="7" min="7" style="1" width="30"/>
  </cols>
  <sheetData>
    <row r="1" customFormat="false" ht="24" hidden="false" customHeight="true" outlineLevel="0" collapsed="false">
      <c r="A1" s="46" t="s">
        <v>189</v>
      </c>
      <c r="B1" s="46"/>
      <c r="C1" s="46"/>
      <c r="D1" s="46"/>
      <c r="E1" s="46"/>
      <c r="F1" s="46"/>
      <c r="G1" s="46"/>
    </row>
    <row r="3" customFormat="false" ht="15" hidden="false" customHeight="true" outlineLevel="0" collapsed="false">
      <c r="A3" s="5" t="s">
        <v>190</v>
      </c>
    </row>
    <row r="4" customFormat="false" ht="15" hidden="false" customHeight="true" outlineLevel="0" collapsed="false">
      <c r="A4" s="4" t="s">
        <v>191</v>
      </c>
      <c r="B4" s="4"/>
      <c r="C4" s="4"/>
      <c r="D4" s="4"/>
      <c r="E4" s="4"/>
      <c r="F4" s="4"/>
      <c r="G4" s="4"/>
    </row>
    <row r="5" customFormat="false" ht="15" hidden="false" customHeight="true" outlineLevel="0" collapsed="false">
      <c r="A5" s="4"/>
      <c r="B5" s="4"/>
      <c r="C5" s="4"/>
      <c r="D5" s="4"/>
      <c r="E5" s="4"/>
      <c r="F5" s="4"/>
      <c r="G5" s="4"/>
    </row>
    <row r="6" customFormat="false" ht="15" hidden="false" customHeight="true" outlineLevel="0" collapsed="false">
      <c r="A6" s="4"/>
      <c r="B6" s="4"/>
      <c r="C6" s="4"/>
      <c r="D6" s="4"/>
      <c r="E6" s="4"/>
      <c r="F6" s="4"/>
      <c r="G6" s="4"/>
    </row>
    <row r="8" customFormat="false" ht="15" hidden="false" customHeight="true" outlineLevel="0" collapsed="false">
      <c r="A8" s="5" t="s">
        <v>192</v>
      </c>
    </row>
    <row r="9" customFormat="false" ht="15" hidden="false" customHeight="true" outlineLevel="0" collapsed="false">
      <c r="A9" s="34" t="s">
        <v>193</v>
      </c>
      <c r="B9" s="47" t="n">
        <v>1.8</v>
      </c>
      <c r="C9" s="29" t="s">
        <v>194</v>
      </c>
      <c r="D9" s="29"/>
      <c r="E9" s="29"/>
      <c r="F9" s="29"/>
      <c r="G9" s="29"/>
    </row>
    <row r="10" customFormat="false" ht="15" hidden="false" customHeight="true" outlineLevel="0" collapsed="false">
      <c r="A10" s="34" t="s">
        <v>195</v>
      </c>
      <c r="B10" s="48" t="n">
        <v>0.35</v>
      </c>
      <c r="C10" s="29" t="s">
        <v>196</v>
      </c>
      <c r="D10" s="29"/>
      <c r="E10" s="29"/>
      <c r="F10" s="29"/>
      <c r="G10" s="29"/>
    </row>
    <row r="11" customFormat="false" ht="15" hidden="false" customHeight="true" outlineLevel="0" collapsed="false">
      <c r="A11" s="34" t="s">
        <v>197</v>
      </c>
      <c r="B11" s="32" t="n">
        <v>18000</v>
      </c>
      <c r="C11" s="29" t="s">
        <v>198</v>
      </c>
      <c r="D11" s="29"/>
      <c r="E11" s="29"/>
      <c r="F11" s="29"/>
      <c r="G11" s="29"/>
    </row>
    <row r="12" customFormat="false" ht="15" hidden="false" customHeight="true" outlineLevel="0" collapsed="false">
      <c r="A12" s="34" t="s">
        <v>199</v>
      </c>
      <c r="B12" s="32" t="n">
        <v>120000</v>
      </c>
      <c r="C12" s="29" t="s">
        <v>200</v>
      </c>
      <c r="D12" s="29"/>
      <c r="E12" s="29"/>
      <c r="F12" s="29"/>
      <c r="G12" s="29"/>
    </row>
    <row r="14" customFormat="false" ht="29.25" hidden="false" customHeight="true" outlineLevel="0" collapsed="false">
      <c r="A14" s="12" t="s">
        <v>75</v>
      </c>
      <c r="B14" s="12" t="s">
        <v>76</v>
      </c>
      <c r="C14" s="12" t="s">
        <v>77</v>
      </c>
      <c r="D14" s="12" t="s">
        <v>78</v>
      </c>
      <c r="E14" s="12" t="s">
        <v>79</v>
      </c>
      <c r="F14" s="12" t="s">
        <v>186</v>
      </c>
      <c r="G14" s="12" t="s">
        <v>201</v>
      </c>
    </row>
    <row r="15" customFormat="false" ht="27.75" hidden="false" customHeight="true" outlineLevel="0" collapsed="false">
      <c r="A15" s="22" t="s">
        <v>82</v>
      </c>
      <c r="B15" s="41" t="n">
        <f aca="false">MAX($B$11,MIN($B$12,MAX(03_外注費用相場!B6*$B$9,04_機会費用換算!B12*$B$10)))</f>
        <v>18000</v>
      </c>
      <c r="C15" s="41" t="n">
        <f aca="false">MAX($B$11,MIN($B$12,MAX(03_外注費用相場!C6*$B$9,04_機会費用換算!C12*$B$10)))</f>
        <v>18000</v>
      </c>
      <c r="D15" s="41" t="n">
        <f aca="false">MAX($B$11,MIN($B$12,MAX(03_外注費用相場!D6*$B$9,04_機会費用換算!D12*$B$10)))</f>
        <v>19800</v>
      </c>
      <c r="E15" s="41" t="n">
        <f aca="false">MAX($B$11,MIN($B$12,MAX(03_外注費用相場!E6*$B$9,04_機会費用換算!E12*$B$10)))</f>
        <v>23400</v>
      </c>
      <c r="F15" s="49" t="n">
        <f aca="false">AVERAGE(B15:E15)</f>
        <v>19800</v>
      </c>
      <c r="G15" s="50" t="n">
        <f aca="false">F15-03_外注費用相場!F6</f>
        <v>9550</v>
      </c>
    </row>
    <row r="16" customFormat="false" ht="27.75" hidden="false" customHeight="true" outlineLevel="0" collapsed="false">
      <c r="A16" s="22" t="s">
        <v>84</v>
      </c>
      <c r="B16" s="41" t="n">
        <f aca="false">MAX($B$11,MIN($B$12,MAX(03_外注費用相場!B7*$B$9,04_機会費用換算!B13*$B$10)))</f>
        <v>18000</v>
      </c>
      <c r="C16" s="41" t="n">
        <f aca="false">MAX($B$11,MIN($B$12,MAX(03_外注費用相場!C7*$B$9,04_機会費用換算!C13*$B$10)))</f>
        <v>21600</v>
      </c>
      <c r="D16" s="41" t="n">
        <f aca="false">MAX($B$11,MIN($B$12,MAX(03_外注費用相場!D7*$B$9,04_機会費用換算!D13*$B$10)))</f>
        <v>27000</v>
      </c>
      <c r="E16" s="41" t="n">
        <f aca="false">MAX($B$11,MIN($B$12,MAX(03_外注費用相場!E7*$B$9,04_機会費用換算!E13*$B$10)))</f>
        <v>32400</v>
      </c>
      <c r="F16" s="49" t="n">
        <f aca="false">AVERAGE(B16:E16)</f>
        <v>24750</v>
      </c>
      <c r="G16" s="50" t="n">
        <f aca="false">F16-03_外注費用相場!F7</f>
        <v>11000</v>
      </c>
    </row>
    <row r="17" customFormat="false" ht="27.75" hidden="false" customHeight="true" outlineLevel="0" collapsed="false">
      <c r="A17" s="22" t="s">
        <v>86</v>
      </c>
      <c r="B17" s="41" t="n">
        <f aca="false">MAX($B$11,MIN($B$12,MAX(03_外注費用相場!B8*$B$9,04_機会費用換算!B14*$B$10)))</f>
        <v>21600</v>
      </c>
      <c r="C17" s="41" t="n">
        <f aca="false">MAX($B$11,MIN($B$12,MAX(03_外注費用相場!C8*$B$9,04_機会費用換算!C14*$B$10)))</f>
        <v>27000</v>
      </c>
      <c r="D17" s="41" t="n">
        <f aca="false">MAX($B$11,MIN($B$12,MAX(03_外注費用相場!D8*$B$9,04_機会費用換算!D14*$B$10)))</f>
        <v>36000</v>
      </c>
      <c r="E17" s="41" t="n">
        <f aca="false">MAX($B$11,MIN($B$12,MAX(03_外注費用相場!E8*$B$9,04_機会費用換算!E14*$B$10)))</f>
        <v>45000</v>
      </c>
      <c r="F17" s="49" t="n">
        <f aca="false">AVERAGE(B17:E17)</f>
        <v>32400</v>
      </c>
      <c r="G17" s="50" t="n">
        <f aca="false">F17-03_外注費用相場!F8</f>
        <v>14400</v>
      </c>
    </row>
    <row r="18" customFormat="false" ht="27.75" hidden="false" customHeight="true" outlineLevel="0" collapsed="false">
      <c r="A18" s="22" t="s">
        <v>88</v>
      </c>
      <c r="B18" s="41" t="n">
        <f aca="false">MAX($B$11,MIN($B$12,MAX(03_外注費用相場!B9*$B$9,04_機会費用換算!B15*$B$10)))</f>
        <v>32400</v>
      </c>
      <c r="C18" s="41" t="n">
        <f aca="false">MAX($B$11,MIN($B$12,MAX(03_外注費用相場!C9*$B$9,04_機会費用換算!C15*$B$10)))</f>
        <v>39600</v>
      </c>
      <c r="D18" s="41" t="n">
        <f aca="false">MAX($B$11,MIN($B$12,MAX(03_外注費用相場!D9*$B$9,04_機会費用換算!D15*$B$10)))</f>
        <v>50400</v>
      </c>
      <c r="E18" s="41" t="n">
        <f aca="false">MAX($B$11,MIN($B$12,MAX(03_外注費用相場!E9*$B$9,04_機会費用換算!E15*$B$10)))</f>
        <v>63000</v>
      </c>
      <c r="F18" s="49" t="n">
        <f aca="false">AVERAGE(B18:E18)</f>
        <v>46350</v>
      </c>
      <c r="G18" s="50" t="n">
        <f aca="false">F18-03_外注費用相場!F9</f>
        <v>20600</v>
      </c>
    </row>
    <row r="19" customFormat="false" ht="16.5" hidden="false" customHeight="true" outlineLevel="0" collapsed="false">
      <c r="A19" s="26" t="s">
        <v>90</v>
      </c>
      <c r="B19" s="42" t="n">
        <f aca="false">AVERAGE(B15:B18)</f>
        <v>22500</v>
      </c>
      <c r="C19" s="42" t="n">
        <f aca="false">AVERAGE(C15:C18)</f>
        <v>26550</v>
      </c>
      <c r="D19" s="42" t="n">
        <f aca="false">AVERAGE(D15:D18)</f>
        <v>33300</v>
      </c>
      <c r="E19" s="42" t="n">
        <f aca="false">AVERAGE(E15:E18)</f>
        <v>40950</v>
      </c>
      <c r="F19" s="51" t="n">
        <f aca="false">AVERAGE(B15:E18)</f>
        <v>30825</v>
      </c>
      <c r="G19" s="44" t="n">
        <f aca="false">AVERAGE(G15:G18)</f>
        <v>13887.5</v>
      </c>
    </row>
    <row r="21" customFormat="false" ht="15" hidden="false" customHeight="true" outlineLevel="0" collapsed="false">
      <c r="A21" s="3" t="s">
        <v>202</v>
      </c>
      <c r="B21" s="3"/>
      <c r="C21" s="3"/>
      <c r="D21" s="3"/>
      <c r="E21" s="3"/>
      <c r="F21" s="3"/>
      <c r="G21" s="3"/>
    </row>
    <row r="22" customFormat="false" ht="15" hidden="false" customHeight="true" outlineLevel="0" collapsed="false">
      <c r="A22" s="17" t="s">
        <v>203</v>
      </c>
      <c r="B22" s="17" t="s">
        <v>204</v>
      </c>
      <c r="C22" s="17" t="s">
        <v>205</v>
      </c>
      <c r="D22" s="17" t="s">
        <v>206</v>
      </c>
      <c r="E22" s="17" t="s">
        <v>207</v>
      </c>
      <c r="F22" s="17" t="s">
        <v>208</v>
      </c>
      <c r="G22" s="17" t="s">
        <v>209</v>
      </c>
    </row>
    <row r="23" customFormat="false" ht="42" hidden="false" customHeight="true" outlineLevel="0" collapsed="false">
      <c r="A23" s="19" t="s">
        <v>210</v>
      </c>
      <c r="B23" s="18" t="s">
        <v>211</v>
      </c>
      <c r="C23" s="18" t="s">
        <v>212</v>
      </c>
      <c r="D23" s="19" t="s">
        <v>213</v>
      </c>
      <c r="E23" s="18" t="s">
        <v>214</v>
      </c>
      <c r="F23" s="18" t="s">
        <v>215</v>
      </c>
      <c r="G23" s="18" t="s">
        <v>216</v>
      </c>
    </row>
    <row r="24" customFormat="false" ht="42" hidden="false" customHeight="true" outlineLevel="0" collapsed="false">
      <c r="A24" s="16" t="s">
        <v>217</v>
      </c>
      <c r="B24" s="15" t="s">
        <v>218</v>
      </c>
      <c r="C24" s="16" t="s">
        <v>219</v>
      </c>
      <c r="D24" s="16" t="s">
        <v>220</v>
      </c>
      <c r="E24" s="15" t="s">
        <v>221</v>
      </c>
      <c r="F24" s="15" t="s">
        <v>222</v>
      </c>
      <c r="G24" s="15" t="s">
        <v>223</v>
      </c>
    </row>
    <row r="25" customFormat="false" ht="42" hidden="false" customHeight="true" outlineLevel="0" collapsed="false">
      <c r="A25" s="19" t="s">
        <v>224</v>
      </c>
      <c r="B25" s="18" t="s">
        <v>225</v>
      </c>
      <c r="C25" s="19" t="s">
        <v>226</v>
      </c>
      <c r="D25" s="19" t="s">
        <v>227</v>
      </c>
      <c r="E25" s="19" t="s">
        <v>228</v>
      </c>
      <c r="F25" s="18" t="s">
        <v>229</v>
      </c>
      <c r="G25" s="18" t="s">
        <v>230</v>
      </c>
    </row>
    <row r="26" customFormat="false" ht="42" hidden="false" customHeight="true" outlineLevel="0" collapsed="false">
      <c r="A26" s="16" t="s">
        <v>231</v>
      </c>
      <c r="B26" s="15" t="s">
        <v>232</v>
      </c>
      <c r="C26" s="16" t="s">
        <v>233</v>
      </c>
      <c r="D26" s="16" t="s">
        <v>234</v>
      </c>
      <c r="E26" s="16" t="s">
        <v>235</v>
      </c>
      <c r="F26" s="15" t="s">
        <v>236</v>
      </c>
      <c r="G26" s="15" t="s">
        <v>237</v>
      </c>
    </row>
    <row r="28" customFormat="false" ht="15" hidden="false" customHeight="true" outlineLevel="0" collapsed="false">
      <c r="A28" s="5" t="s">
        <v>238</v>
      </c>
    </row>
    <row r="29" customFormat="false" ht="15" hidden="false" customHeight="true" outlineLevel="0" collapsed="false">
      <c r="A29" s="34" t="s">
        <v>239</v>
      </c>
      <c r="B29" s="52" t="n">
        <v>4000</v>
      </c>
      <c r="C29" s="53" t="s">
        <v>240</v>
      </c>
      <c r="D29" s="53"/>
      <c r="E29" s="53"/>
      <c r="F29" s="53"/>
      <c r="G29" s="53"/>
    </row>
    <row r="30" customFormat="false" ht="15" hidden="false" customHeight="true" outlineLevel="0" collapsed="false">
      <c r="A30" s="54" t="s">
        <v>241</v>
      </c>
      <c r="B30" s="32" t="n">
        <v>39800</v>
      </c>
      <c r="C30" s="53" t="s">
        <v>242</v>
      </c>
      <c r="D30" s="53"/>
      <c r="E30" s="53"/>
      <c r="F30" s="53"/>
      <c r="G30" s="53"/>
    </row>
    <row r="31" customFormat="false" ht="15" hidden="false" customHeight="true" outlineLevel="0" collapsed="false">
      <c r="A31" s="34" t="s">
        <v>243</v>
      </c>
      <c r="B31" s="55" t="n">
        <f aca="false">B30/B29</f>
        <v>9.95</v>
      </c>
      <c r="C31" s="53" t="s">
        <v>244</v>
      </c>
      <c r="D31" s="53"/>
      <c r="E31" s="53"/>
      <c r="F31" s="53"/>
      <c r="G31" s="53"/>
    </row>
    <row r="32" customFormat="false" ht="15" hidden="false" customHeight="true" outlineLevel="0" collapsed="false">
      <c r="A32" s="34" t="s">
        <v>245</v>
      </c>
      <c r="B32" s="56" t="n">
        <f aca="false">02_自己作成時間!C7</f>
        <v>10</v>
      </c>
      <c r="C32" s="57" t="s">
        <v>246</v>
      </c>
      <c r="D32" s="57"/>
      <c r="E32" s="57"/>
      <c r="F32" s="57"/>
      <c r="G32" s="57"/>
    </row>
    <row r="33" customFormat="false" ht="15" hidden="false" customHeight="true" outlineLevel="0" collapsed="false">
      <c r="A33" s="34" t="s">
        <v>247</v>
      </c>
      <c r="B33" s="58" t="n">
        <f aca="false">B30/B32</f>
        <v>3980</v>
      </c>
      <c r="C33" s="53" t="s">
        <v>248</v>
      </c>
      <c r="D33" s="53"/>
      <c r="E33" s="53"/>
      <c r="F33" s="53"/>
      <c r="G33" s="53"/>
    </row>
    <row r="35" customFormat="false" ht="15" hidden="false" customHeight="true" outlineLevel="0" collapsed="false">
      <c r="A35" s="45" t="s">
        <v>249</v>
      </c>
      <c r="B35" s="45"/>
      <c r="C35" s="45"/>
      <c r="D35" s="45"/>
      <c r="E35" s="45"/>
      <c r="F35" s="45"/>
      <c r="G35" s="45"/>
    </row>
    <row r="36" customFormat="false" ht="15" hidden="false" customHeight="true" outlineLevel="0" collapsed="false">
      <c r="A36" s="45"/>
      <c r="B36" s="45"/>
      <c r="C36" s="45"/>
      <c r="D36" s="45"/>
      <c r="E36" s="45"/>
      <c r="F36" s="45"/>
      <c r="G36" s="45"/>
    </row>
    <row r="37" customFormat="false" ht="15" hidden="false" customHeight="true" outlineLevel="0" collapsed="false">
      <c r="A37" s="45"/>
      <c r="B37" s="45"/>
      <c r="C37" s="45"/>
      <c r="D37" s="45"/>
      <c r="E37" s="45"/>
      <c r="F37" s="45"/>
      <c r="G37" s="45"/>
    </row>
    <row r="38" customFormat="false" ht="15" hidden="false" customHeight="true" outlineLevel="0" collapsed="false">
      <c r="A38" s="45"/>
      <c r="B38" s="45"/>
      <c r="C38" s="45"/>
      <c r="D38" s="45"/>
      <c r="E38" s="45"/>
      <c r="F38" s="45"/>
      <c r="G38" s="45"/>
    </row>
  </sheetData>
  <mergeCells count="13">
    <mergeCell ref="A1:G1"/>
    <mergeCell ref="A4:G6"/>
    <mergeCell ref="C9:G9"/>
    <mergeCell ref="C10:G10"/>
    <mergeCell ref="C11:G11"/>
    <mergeCell ref="C12:G12"/>
    <mergeCell ref="A21:G21"/>
    <mergeCell ref="C29:G29"/>
    <mergeCell ref="C30:G30"/>
    <mergeCell ref="C31:G31"/>
    <mergeCell ref="C32:G32"/>
    <mergeCell ref="C33:G33"/>
    <mergeCell ref="A35:G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8"/>
    <col collapsed="false" customWidth="true" hidden="false" outlineLevel="0" max="3" min="3" style="1" width="22"/>
    <col collapsed="false" customWidth="true" hidden="false" outlineLevel="0" max="4" min="4" style="1" width="70"/>
  </cols>
  <sheetData>
    <row r="1" customFormat="false" ht="24" hidden="false" customHeight="true" outlineLevel="0" collapsed="false">
      <c r="A1" s="2" t="s">
        <v>250</v>
      </c>
      <c r="B1" s="2"/>
      <c r="C1" s="2"/>
      <c r="D1" s="2"/>
    </row>
    <row r="3" customFormat="false" ht="15" hidden="false" customHeight="true" outlineLevel="0" collapsed="false">
      <c r="A3" s="59" t="s">
        <v>251</v>
      </c>
      <c r="B3" s="12" t="s">
        <v>252</v>
      </c>
      <c r="C3" s="12" t="s">
        <v>253</v>
      </c>
      <c r="D3" s="12" t="s">
        <v>254</v>
      </c>
    </row>
    <row r="4" customFormat="false" ht="27.75" hidden="false" customHeight="true" outlineLevel="0" collapsed="false">
      <c r="A4" s="38" t="s">
        <v>255</v>
      </c>
      <c r="B4" s="37" t="s">
        <v>256</v>
      </c>
      <c r="C4" s="37" t="s">
        <v>257</v>
      </c>
      <c r="D4" s="37" t="s">
        <v>258</v>
      </c>
    </row>
    <row r="5" customFormat="false" ht="27.75" hidden="false" customHeight="true" outlineLevel="0" collapsed="false">
      <c r="A5" s="16" t="s">
        <v>259</v>
      </c>
      <c r="B5" s="16" t="s">
        <v>260</v>
      </c>
      <c r="C5" s="16" t="s">
        <v>261</v>
      </c>
      <c r="D5" s="16" t="s">
        <v>262</v>
      </c>
    </row>
    <row r="6" customFormat="false" ht="27.75" hidden="false" customHeight="true" outlineLevel="0" collapsed="false">
      <c r="A6" s="38" t="s">
        <v>263</v>
      </c>
      <c r="B6" s="37" t="s">
        <v>264</v>
      </c>
      <c r="C6" s="37" t="s">
        <v>265</v>
      </c>
      <c r="D6" s="38" t="s">
        <v>266</v>
      </c>
    </row>
    <row r="7" customFormat="false" ht="27.75" hidden="false" customHeight="true" outlineLevel="0" collapsed="false">
      <c r="A7" s="16" t="s">
        <v>267</v>
      </c>
      <c r="B7" s="16" t="s">
        <v>268</v>
      </c>
      <c r="C7" s="15" t="s">
        <v>269</v>
      </c>
      <c r="D7" s="15" t="s">
        <v>270</v>
      </c>
    </row>
    <row r="8" customFormat="false" ht="27.75" hidden="false" customHeight="true" outlineLevel="0" collapsed="false">
      <c r="A8" s="38" t="s">
        <v>271</v>
      </c>
      <c r="B8" s="37" t="s">
        <v>272</v>
      </c>
      <c r="C8" s="37" t="s">
        <v>273</v>
      </c>
      <c r="D8" s="37" t="s">
        <v>274</v>
      </c>
    </row>
    <row r="9" customFormat="false" ht="27.75" hidden="false" customHeight="true" outlineLevel="0" collapsed="false">
      <c r="A9" s="16" t="s">
        <v>275</v>
      </c>
      <c r="B9" s="15" t="s">
        <v>276</v>
      </c>
      <c r="C9" s="15" t="s">
        <v>277</v>
      </c>
      <c r="D9" s="15" t="s">
        <v>278</v>
      </c>
    </row>
    <row r="10" customFormat="false" ht="27.75" hidden="false" customHeight="true" outlineLevel="0" collapsed="false">
      <c r="A10" s="38" t="s">
        <v>279</v>
      </c>
      <c r="B10" s="37" t="s">
        <v>125</v>
      </c>
      <c r="C10" s="38" t="s">
        <v>280</v>
      </c>
      <c r="D10" s="37" t="s">
        <v>281</v>
      </c>
    </row>
    <row r="11" customFormat="false" ht="27.75" hidden="false" customHeight="true" outlineLevel="0" collapsed="false">
      <c r="A11" s="16" t="s">
        <v>282</v>
      </c>
      <c r="B11" s="15" t="s">
        <v>283</v>
      </c>
      <c r="C11" s="16" t="s">
        <v>284</v>
      </c>
      <c r="D11" s="15" t="s">
        <v>285</v>
      </c>
    </row>
    <row r="12" customFormat="false" ht="27.75" hidden="false" customHeight="true" outlineLevel="0" collapsed="false">
      <c r="A12" s="38" t="s">
        <v>286</v>
      </c>
      <c r="B12" s="38" t="s">
        <v>139</v>
      </c>
      <c r="C12" s="38" t="s">
        <v>140</v>
      </c>
      <c r="D12" s="37" t="s">
        <v>287</v>
      </c>
    </row>
    <row r="13" customFormat="false" ht="27.75" hidden="false" customHeight="true" outlineLevel="0" collapsed="false">
      <c r="A13" s="16" t="s">
        <v>288</v>
      </c>
      <c r="B13" s="15" t="s">
        <v>289</v>
      </c>
      <c r="C13" s="15" t="s">
        <v>290</v>
      </c>
      <c r="D13" s="15" t="s">
        <v>291</v>
      </c>
    </row>
    <row r="14" customFormat="false" ht="27.75" hidden="false" customHeight="true" outlineLevel="0" collapsed="false">
      <c r="A14" s="38" t="s">
        <v>292</v>
      </c>
      <c r="B14" s="38" t="s">
        <v>293</v>
      </c>
      <c r="C14" s="37" t="s">
        <v>294</v>
      </c>
      <c r="D14" s="37" t="s">
        <v>295</v>
      </c>
    </row>
    <row r="15" customFormat="false" ht="27.75" hidden="false" customHeight="true" outlineLevel="0" collapsed="false">
      <c r="A15" s="16" t="s">
        <v>296</v>
      </c>
      <c r="B15" s="16" t="s">
        <v>297</v>
      </c>
      <c r="C15" s="15" t="s">
        <v>298</v>
      </c>
      <c r="D15" s="15" t="s">
        <v>299</v>
      </c>
    </row>
    <row r="16" customFormat="false" ht="27.75" hidden="false" customHeight="true" outlineLevel="0" collapsed="false">
      <c r="A16" s="38" t="s">
        <v>300</v>
      </c>
      <c r="B16" s="38" t="s">
        <v>301</v>
      </c>
      <c r="C16" s="37" t="s">
        <v>302</v>
      </c>
      <c r="D16" s="37" t="s">
        <v>303</v>
      </c>
    </row>
    <row r="17" customFormat="false" ht="27.75" hidden="false" customHeight="true" outlineLevel="0" collapsed="false">
      <c r="A17" s="16" t="s">
        <v>304</v>
      </c>
      <c r="B17" s="15" t="s">
        <v>305</v>
      </c>
      <c r="C17" s="15" t="s">
        <v>306</v>
      </c>
      <c r="D17" s="15" t="s">
        <v>307</v>
      </c>
    </row>
    <row r="18" customFormat="false" ht="27.75" hidden="false" customHeight="true" outlineLevel="0" collapsed="false">
      <c r="A18" s="38" t="s">
        <v>308</v>
      </c>
      <c r="B18" s="37" t="s">
        <v>309</v>
      </c>
      <c r="C18" s="37" t="s">
        <v>310</v>
      </c>
      <c r="D18" s="37" t="s">
        <v>311</v>
      </c>
    </row>
    <row r="20" customFormat="false" ht="15" hidden="false" customHeight="true" outlineLevel="0" collapsed="false">
      <c r="A20" s="11" t="s">
        <v>312</v>
      </c>
      <c r="B20" s="11"/>
      <c r="C20" s="11"/>
      <c r="D20" s="11"/>
    </row>
    <row r="21" customFormat="false" ht="15" hidden="false" customHeight="true" outlineLevel="0" collapsed="false">
      <c r="A21" s="11"/>
      <c r="B21" s="11"/>
      <c r="C21" s="11"/>
      <c r="D21" s="11"/>
    </row>
    <row r="22" customFormat="false" ht="15" hidden="false" customHeight="true" outlineLevel="0" collapsed="false">
      <c r="A22" s="11"/>
      <c r="B22" s="11"/>
      <c r="C22" s="11"/>
      <c r="D22" s="11"/>
    </row>
    <row r="23" customFormat="false" ht="15" hidden="false" customHeight="true" outlineLevel="0" collapsed="false">
      <c r="A23" s="11"/>
      <c r="B23" s="11"/>
      <c r="C23" s="11"/>
      <c r="D23" s="11"/>
    </row>
    <row r="25" customFormat="false" ht="27.75" hidden="false" customHeight="true" outlineLevel="0" collapsed="false">
      <c r="A25" s="38" t="s">
        <v>313</v>
      </c>
      <c r="B25" s="38" t="s">
        <v>314</v>
      </c>
      <c r="C25" s="60" t="s">
        <v>315</v>
      </c>
      <c r="D25" s="60" t="s">
        <v>316</v>
      </c>
    </row>
  </sheetData>
  <mergeCells count="2">
    <mergeCell ref="A1:D1"/>
    <mergeCell ref="A20:D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5" min="4" style="0" width="10"/>
    <col collapsed="false" customWidth="true" hidden="false" outlineLevel="0" max="7" min="6" style="0" width="8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52"/>
    <col collapsed="false" customWidth="true" hidden="false" outlineLevel="0" max="11" min="11" style="0" width="18"/>
    <col collapsed="false" customWidth="true" hidden="false" outlineLevel="0" max="12" min="12" style="0" width="36"/>
  </cols>
  <sheetData>
    <row r="1" customFormat="false" ht="24" hidden="false" customHeight="true" outlineLevel="0" collapsed="false">
      <c r="A1" s="46" t="s">
        <v>317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3" customFormat="false" ht="15.75" hidden="false" customHeight="true" outlineLevel="0" collapsed="false">
      <c r="A3" s="61" t="s">
        <v>318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</row>
    <row r="4" customFormat="false" ht="15.75" hidden="false" customHeight="true" outlineLevel="0" collapsed="false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</row>
    <row r="5" customFormat="false" ht="15.75" hidden="false" customHeight="true" outlineLevel="0" collapsed="false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</row>
    <row r="6" customFormat="false" ht="18" hidden="false" customHeight="true" outlineLevel="0" collapsed="false">
      <c r="A6" s="62" t="s">
        <v>319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</row>
    <row r="7" customFormat="false" ht="18" hidden="false" customHeight="true" outlineLevel="0" collapsed="false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</row>
    <row r="10" customFormat="false" ht="27.75" hidden="false" customHeight="true" outlineLevel="0" collapsed="false">
      <c r="A10" s="63" t="s">
        <v>320</v>
      </c>
      <c r="B10" s="64" t="s">
        <v>321</v>
      </c>
      <c r="C10" s="64" t="s">
        <v>322</v>
      </c>
      <c r="D10" s="64" t="s">
        <v>323</v>
      </c>
      <c r="E10" s="64" t="s">
        <v>324</v>
      </c>
      <c r="F10" s="64" t="s">
        <v>325</v>
      </c>
      <c r="G10" s="64" t="s">
        <v>57</v>
      </c>
      <c r="H10" s="64" t="s">
        <v>326</v>
      </c>
      <c r="I10" s="64" t="s">
        <v>327</v>
      </c>
      <c r="J10" s="64" t="s">
        <v>328</v>
      </c>
      <c r="K10" s="64" t="s">
        <v>329</v>
      </c>
      <c r="L10" s="64" t="s">
        <v>330</v>
      </c>
    </row>
    <row r="11" customFormat="false" ht="48" hidden="false" customHeight="true" outlineLevel="0" collapsed="false">
      <c r="A11" s="65" t="s">
        <v>331</v>
      </c>
      <c r="B11" s="66" t="s">
        <v>332</v>
      </c>
      <c r="C11" s="66" t="s">
        <v>333</v>
      </c>
      <c r="D11" s="67" t="s">
        <v>334</v>
      </c>
      <c r="E11" s="67" t="s">
        <v>50</v>
      </c>
      <c r="F11" s="68" t="s">
        <v>335</v>
      </c>
      <c r="G11" s="65" t="s">
        <v>336</v>
      </c>
      <c r="H11" s="65" t="s">
        <v>337</v>
      </c>
      <c r="I11" s="16" t="s">
        <v>338</v>
      </c>
      <c r="J11" s="66" t="s">
        <v>339</v>
      </c>
      <c r="K11" s="66" t="s">
        <v>340</v>
      </c>
      <c r="L11" s="66" t="s">
        <v>341</v>
      </c>
    </row>
    <row r="12" customFormat="false" ht="48" hidden="false" customHeight="true" outlineLevel="0" collapsed="false">
      <c r="A12" s="69" t="s">
        <v>342</v>
      </c>
      <c r="B12" s="60" t="s">
        <v>332</v>
      </c>
      <c r="C12" s="60" t="s">
        <v>343</v>
      </c>
      <c r="D12" s="70" t="s">
        <v>334</v>
      </c>
      <c r="E12" s="70" t="s">
        <v>50</v>
      </c>
      <c r="F12" s="68" t="s">
        <v>335</v>
      </c>
      <c r="G12" s="69" t="s">
        <v>344</v>
      </c>
      <c r="H12" s="69" t="s">
        <v>210</v>
      </c>
      <c r="I12" s="38" t="s">
        <v>345</v>
      </c>
      <c r="J12" s="60" t="s">
        <v>346</v>
      </c>
      <c r="K12" s="60" t="s">
        <v>347</v>
      </c>
      <c r="L12" s="60" t="s">
        <v>348</v>
      </c>
    </row>
    <row r="13" customFormat="false" ht="48" hidden="false" customHeight="true" outlineLevel="0" collapsed="false">
      <c r="A13" s="65" t="s">
        <v>349</v>
      </c>
      <c r="B13" s="66" t="s">
        <v>332</v>
      </c>
      <c r="C13" s="66" t="s">
        <v>350</v>
      </c>
      <c r="D13" s="67" t="s">
        <v>50</v>
      </c>
      <c r="E13" s="67" t="s">
        <v>351</v>
      </c>
      <c r="F13" s="68" t="s">
        <v>335</v>
      </c>
      <c r="G13" s="67" t="s">
        <v>352</v>
      </c>
      <c r="H13" s="65" t="s">
        <v>353</v>
      </c>
      <c r="I13" s="16" t="s">
        <v>354</v>
      </c>
      <c r="J13" s="66" t="s">
        <v>355</v>
      </c>
      <c r="K13" s="66" t="s">
        <v>356</v>
      </c>
      <c r="L13" s="66" t="s">
        <v>357</v>
      </c>
    </row>
    <row r="14" customFormat="false" ht="48" hidden="false" customHeight="true" outlineLevel="0" collapsed="false">
      <c r="A14" s="69" t="s">
        <v>358</v>
      </c>
      <c r="B14" s="60" t="s">
        <v>332</v>
      </c>
      <c r="C14" s="60" t="s">
        <v>359</v>
      </c>
      <c r="D14" s="70" t="s">
        <v>351</v>
      </c>
      <c r="E14" s="70" t="s">
        <v>360</v>
      </c>
      <c r="F14" s="71" t="s">
        <v>351</v>
      </c>
      <c r="G14" s="69" t="s">
        <v>336</v>
      </c>
      <c r="H14" s="69" t="s">
        <v>210</v>
      </c>
      <c r="I14" s="60" t="s">
        <v>361</v>
      </c>
      <c r="J14" s="60" t="s">
        <v>362</v>
      </c>
      <c r="K14" s="60" t="s">
        <v>340</v>
      </c>
      <c r="L14" s="38" t="s">
        <v>363</v>
      </c>
    </row>
    <row r="15" customFormat="false" ht="48" hidden="false" customHeight="true" outlineLevel="0" collapsed="false">
      <c r="A15" s="65" t="s">
        <v>364</v>
      </c>
      <c r="B15" s="66" t="s">
        <v>365</v>
      </c>
      <c r="C15" s="66" t="s">
        <v>366</v>
      </c>
      <c r="D15" s="67" t="s">
        <v>334</v>
      </c>
      <c r="E15" s="67" t="s">
        <v>50</v>
      </c>
      <c r="F15" s="68" t="s">
        <v>335</v>
      </c>
      <c r="G15" s="65" t="s">
        <v>367</v>
      </c>
      <c r="H15" s="65" t="s">
        <v>368</v>
      </c>
      <c r="I15" s="16" t="s">
        <v>369</v>
      </c>
      <c r="J15" s="66" t="s">
        <v>370</v>
      </c>
      <c r="K15" s="66" t="s">
        <v>371</v>
      </c>
      <c r="L15" s="66" t="s">
        <v>372</v>
      </c>
    </row>
    <row r="16" customFormat="false" ht="48" hidden="false" customHeight="true" outlineLevel="0" collapsed="false">
      <c r="A16" s="69" t="s">
        <v>373</v>
      </c>
      <c r="B16" s="60" t="s">
        <v>365</v>
      </c>
      <c r="C16" s="60" t="s">
        <v>374</v>
      </c>
      <c r="D16" s="70" t="s">
        <v>50</v>
      </c>
      <c r="E16" s="70" t="s">
        <v>351</v>
      </c>
      <c r="F16" s="71" t="s">
        <v>351</v>
      </c>
      <c r="G16" s="69" t="s">
        <v>367</v>
      </c>
      <c r="H16" s="69" t="s">
        <v>368</v>
      </c>
      <c r="I16" s="38" t="s">
        <v>375</v>
      </c>
      <c r="J16" s="60" t="s">
        <v>376</v>
      </c>
      <c r="K16" s="60" t="s">
        <v>377</v>
      </c>
      <c r="L16" s="60" t="s">
        <v>378</v>
      </c>
    </row>
    <row r="17" customFormat="false" ht="48" hidden="false" customHeight="true" outlineLevel="0" collapsed="false">
      <c r="A17" s="65" t="s">
        <v>379</v>
      </c>
      <c r="B17" s="66" t="s">
        <v>365</v>
      </c>
      <c r="C17" s="66" t="s">
        <v>380</v>
      </c>
      <c r="D17" s="67" t="s">
        <v>351</v>
      </c>
      <c r="E17" s="67" t="s">
        <v>351</v>
      </c>
      <c r="F17" s="71" t="s">
        <v>351</v>
      </c>
      <c r="G17" s="65" t="s">
        <v>381</v>
      </c>
      <c r="H17" s="65" t="s">
        <v>353</v>
      </c>
      <c r="I17" s="16" t="s">
        <v>382</v>
      </c>
      <c r="J17" s="66" t="s">
        <v>383</v>
      </c>
      <c r="K17" s="66" t="s">
        <v>384</v>
      </c>
      <c r="L17" s="66" t="s">
        <v>385</v>
      </c>
    </row>
    <row r="18" customFormat="false" ht="48" hidden="false" customHeight="true" outlineLevel="0" collapsed="false">
      <c r="A18" s="69" t="s">
        <v>386</v>
      </c>
      <c r="B18" s="60" t="s">
        <v>365</v>
      </c>
      <c r="C18" s="60" t="s">
        <v>387</v>
      </c>
      <c r="D18" s="70" t="s">
        <v>334</v>
      </c>
      <c r="E18" s="70" t="s">
        <v>50</v>
      </c>
      <c r="F18" s="68" t="s">
        <v>335</v>
      </c>
      <c r="G18" s="69" t="s">
        <v>388</v>
      </c>
      <c r="H18" s="69" t="s">
        <v>224</v>
      </c>
      <c r="I18" s="38" t="s">
        <v>389</v>
      </c>
      <c r="J18" s="60" t="s">
        <v>390</v>
      </c>
      <c r="K18" s="60" t="s">
        <v>391</v>
      </c>
      <c r="L18" s="38" t="s">
        <v>392</v>
      </c>
    </row>
    <row r="19" customFormat="false" ht="48" hidden="false" customHeight="true" outlineLevel="0" collapsed="false">
      <c r="A19" s="65" t="s">
        <v>393</v>
      </c>
      <c r="B19" s="66" t="s">
        <v>365</v>
      </c>
      <c r="C19" s="66" t="s">
        <v>394</v>
      </c>
      <c r="D19" s="67" t="s">
        <v>50</v>
      </c>
      <c r="E19" s="67" t="s">
        <v>351</v>
      </c>
      <c r="F19" s="71" t="s">
        <v>351</v>
      </c>
      <c r="G19" s="65" t="s">
        <v>336</v>
      </c>
      <c r="H19" s="65" t="s">
        <v>337</v>
      </c>
      <c r="I19" s="16" t="s">
        <v>395</v>
      </c>
      <c r="J19" s="66" t="s">
        <v>396</v>
      </c>
      <c r="K19" s="66" t="s">
        <v>397</v>
      </c>
      <c r="L19" s="66" t="s">
        <v>398</v>
      </c>
    </row>
    <row r="20" customFormat="false" ht="48" hidden="false" customHeight="true" outlineLevel="0" collapsed="false">
      <c r="A20" s="69" t="s">
        <v>399</v>
      </c>
      <c r="B20" s="60" t="s">
        <v>365</v>
      </c>
      <c r="C20" s="60" t="s">
        <v>400</v>
      </c>
      <c r="D20" s="70" t="s">
        <v>351</v>
      </c>
      <c r="E20" s="70" t="s">
        <v>360</v>
      </c>
      <c r="F20" s="71" t="s">
        <v>351</v>
      </c>
      <c r="G20" s="69" t="s">
        <v>344</v>
      </c>
      <c r="H20" s="69" t="s">
        <v>368</v>
      </c>
      <c r="I20" s="38" t="s">
        <v>401</v>
      </c>
      <c r="J20" s="60" t="s">
        <v>402</v>
      </c>
      <c r="K20" s="60" t="s">
        <v>340</v>
      </c>
      <c r="L20" s="60" t="s">
        <v>403</v>
      </c>
    </row>
    <row r="21" customFormat="false" ht="48" hidden="false" customHeight="true" outlineLevel="0" collapsed="false">
      <c r="A21" s="65" t="s">
        <v>404</v>
      </c>
      <c r="B21" s="66" t="s">
        <v>405</v>
      </c>
      <c r="C21" s="66" t="s">
        <v>406</v>
      </c>
      <c r="D21" s="67" t="s">
        <v>407</v>
      </c>
      <c r="E21" s="67" t="s">
        <v>351</v>
      </c>
      <c r="F21" s="68" t="s">
        <v>335</v>
      </c>
      <c r="G21" s="65" t="s">
        <v>408</v>
      </c>
      <c r="H21" s="65" t="s">
        <v>368</v>
      </c>
      <c r="I21" s="16" t="s">
        <v>409</v>
      </c>
      <c r="J21" s="16" t="s">
        <v>410</v>
      </c>
      <c r="K21" s="66" t="s">
        <v>411</v>
      </c>
      <c r="L21" s="66" t="s">
        <v>412</v>
      </c>
    </row>
    <row r="22" customFormat="false" ht="48" hidden="false" customHeight="true" outlineLevel="0" collapsed="false">
      <c r="A22" s="69" t="s">
        <v>413</v>
      </c>
      <c r="B22" s="60" t="s">
        <v>405</v>
      </c>
      <c r="C22" s="60" t="s">
        <v>414</v>
      </c>
      <c r="D22" s="70" t="s">
        <v>407</v>
      </c>
      <c r="E22" s="70" t="s">
        <v>351</v>
      </c>
      <c r="F22" s="68" t="s">
        <v>335</v>
      </c>
      <c r="G22" s="69" t="s">
        <v>344</v>
      </c>
      <c r="H22" s="69" t="s">
        <v>337</v>
      </c>
      <c r="I22" s="38" t="s">
        <v>415</v>
      </c>
      <c r="J22" s="60" t="s">
        <v>416</v>
      </c>
      <c r="K22" s="60" t="s">
        <v>340</v>
      </c>
      <c r="L22" s="60" t="s">
        <v>417</v>
      </c>
    </row>
    <row r="23" customFormat="false" ht="48" hidden="false" customHeight="true" outlineLevel="0" collapsed="false">
      <c r="A23" s="65" t="s">
        <v>418</v>
      </c>
      <c r="B23" s="66" t="s">
        <v>405</v>
      </c>
      <c r="C23" s="66" t="s">
        <v>419</v>
      </c>
      <c r="D23" s="67" t="s">
        <v>407</v>
      </c>
      <c r="E23" s="67" t="s">
        <v>351</v>
      </c>
      <c r="F23" s="68" t="s">
        <v>335</v>
      </c>
      <c r="G23" s="65" t="s">
        <v>420</v>
      </c>
      <c r="H23" s="65" t="s">
        <v>224</v>
      </c>
      <c r="I23" s="16" t="s">
        <v>421</v>
      </c>
      <c r="J23" s="66" t="s">
        <v>422</v>
      </c>
      <c r="K23" s="66" t="s">
        <v>340</v>
      </c>
      <c r="L23" s="16" t="s">
        <v>423</v>
      </c>
    </row>
    <row r="24" customFormat="false" ht="48" hidden="false" customHeight="true" outlineLevel="0" collapsed="false">
      <c r="A24" s="69" t="s">
        <v>424</v>
      </c>
      <c r="B24" s="60" t="s">
        <v>405</v>
      </c>
      <c r="C24" s="60" t="s">
        <v>425</v>
      </c>
      <c r="D24" s="70" t="s">
        <v>407</v>
      </c>
      <c r="E24" s="70" t="s">
        <v>351</v>
      </c>
      <c r="F24" s="68" t="s">
        <v>335</v>
      </c>
      <c r="G24" s="69" t="s">
        <v>336</v>
      </c>
      <c r="H24" s="69" t="s">
        <v>426</v>
      </c>
      <c r="I24" s="38" t="s">
        <v>427</v>
      </c>
      <c r="J24" s="60" t="s">
        <v>428</v>
      </c>
      <c r="K24" s="60" t="s">
        <v>429</v>
      </c>
      <c r="L24" s="60" t="s">
        <v>430</v>
      </c>
    </row>
    <row r="25" customFormat="false" ht="48" hidden="false" customHeight="true" outlineLevel="0" collapsed="false">
      <c r="A25" s="65" t="s">
        <v>431</v>
      </c>
      <c r="B25" s="66" t="s">
        <v>405</v>
      </c>
      <c r="C25" s="66" t="s">
        <v>432</v>
      </c>
      <c r="D25" s="67" t="s">
        <v>407</v>
      </c>
      <c r="E25" s="67" t="s">
        <v>351</v>
      </c>
      <c r="F25" s="71" t="s">
        <v>351</v>
      </c>
      <c r="G25" s="65" t="s">
        <v>336</v>
      </c>
      <c r="H25" s="65" t="s">
        <v>426</v>
      </c>
      <c r="I25" s="16" t="s">
        <v>433</v>
      </c>
      <c r="J25" s="66" t="s">
        <v>434</v>
      </c>
      <c r="K25" s="66" t="s">
        <v>411</v>
      </c>
      <c r="L25" s="66" t="s">
        <v>435</v>
      </c>
    </row>
    <row r="26" customFormat="false" ht="48" hidden="false" customHeight="true" outlineLevel="0" collapsed="false">
      <c r="A26" s="69" t="s">
        <v>436</v>
      </c>
      <c r="B26" s="60" t="s">
        <v>405</v>
      </c>
      <c r="C26" s="60" t="s">
        <v>437</v>
      </c>
      <c r="D26" s="70" t="s">
        <v>351</v>
      </c>
      <c r="E26" s="70" t="s">
        <v>351</v>
      </c>
      <c r="F26" s="71" t="s">
        <v>351</v>
      </c>
      <c r="G26" s="69" t="s">
        <v>388</v>
      </c>
      <c r="H26" s="69" t="s">
        <v>224</v>
      </c>
      <c r="I26" s="38" t="s">
        <v>438</v>
      </c>
      <c r="J26" s="60" t="s">
        <v>439</v>
      </c>
      <c r="K26" s="60" t="s">
        <v>340</v>
      </c>
      <c r="L26" s="60" t="s">
        <v>440</v>
      </c>
    </row>
    <row r="27" customFormat="false" ht="48" hidden="false" customHeight="true" outlineLevel="0" collapsed="false">
      <c r="A27" s="65" t="s">
        <v>441</v>
      </c>
      <c r="B27" s="66" t="s">
        <v>405</v>
      </c>
      <c r="C27" s="66" t="s">
        <v>442</v>
      </c>
      <c r="D27" s="67" t="s">
        <v>407</v>
      </c>
      <c r="E27" s="67" t="s">
        <v>351</v>
      </c>
      <c r="F27" s="71" t="s">
        <v>351</v>
      </c>
      <c r="G27" s="65" t="s">
        <v>388</v>
      </c>
      <c r="H27" s="65" t="s">
        <v>224</v>
      </c>
      <c r="I27" s="16" t="s">
        <v>443</v>
      </c>
      <c r="J27" s="66" t="s">
        <v>444</v>
      </c>
      <c r="K27" s="66" t="s">
        <v>377</v>
      </c>
      <c r="L27" s="66" t="s">
        <v>445</v>
      </c>
    </row>
    <row r="28" customFormat="false" ht="48" hidden="false" customHeight="true" outlineLevel="0" collapsed="false">
      <c r="A28" s="69" t="s">
        <v>446</v>
      </c>
      <c r="B28" s="60" t="s">
        <v>447</v>
      </c>
      <c r="C28" s="60" t="s">
        <v>448</v>
      </c>
      <c r="D28" s="70" t="s">
        <v>449</v>
      </c>
      <c r="E28" s="70" t="s">
        <v>450</v>
      </c>
      <c r="F28" s="71" t="s">
        <v>351</v>
      </c>
      <c r="G28" s="69" t="s">
        <v>336</v>
      </c>
      <c r="H28" s="69" t="s">
        <v>210</v>
      </c>
      <c r="I28" s="38" t="s">
        <v>451</v>
      </c>
      <c r="J28" s="60" t="s">
        <v>452</v>
      </c>
      <c r="K28" s="60" t="s">
        <v>340</v>
      </c>
      <c r="L28" s="60" t="s">
        <v>453</v>
      </c>
    </row>
    <row r="29" customFormat="false" ht="48" hidden="false" customHeight="true" outlineLevel="0" collapsed="false">
      <c r="A29" s="65" t="s">
        <v>454</v>
      </c>
      <c r="B29" s="66" t="s">
        <v>447</v>
      </c>
      <c r="C29" s="66" t="s">
        <v>455</v>
      </c>
      <c r="D29" s="67" t="s">
        <v>449</v>
      </c>
      <c r="E29" s="67" t="s">
        <v>450</v>
      </c>
      <c r="F29" s="72" t="s">
        <v>360</v>
      </c>
      <c r="G29" s="65" t="s">
        <v>456</v>
      </c>
      <c r="H29" s="67" t="s">
        <v>457</v>
      </c>
      <c r="I29" s="16" t="s">
        <v>458</v>
      </c>
      <c r="J29" s="66" t="s">
        <v>459</v>
      </c>
      <c r="K29" s="66" t="s">
        <v>340</v>
      </c>
      <c r="L29" s="66" t="s">
        <v>460</v>
      </c>
    </row>
    <row r="30" customFormat="false" ht="48" hidden="false" customHeight="true" outlineLevel="0" collapsed="false">
      <c r="A30" s="69" t="s">
        <v>461</v>
      </c>
      <c r="B30" s="60" t="s">
        <v>447</v>
      </c>
      <c r="C30" s="60" t="s">
        <v>462</v>
      </c>
      <c r="D30" s="70" t="s">
        <v>449</v>
      </c>
      <c r="E30" s="70" t="s">
        <v>450</v>
      </c>
      <c r="F30" s="71" t="s">
        <v>351</v>
      </c>
      <c r="G30" s="69" t="s">
        <v>336</v>
      </c>
      <c r="H30" s="69" t="s">
        <v>224</v>
      </c>
      <c r="I30" s="38" t="s">
        <v>463</v>
      </c>
      <c r="J30" s="60" t="s">
        <v>464</v>
      </c>
      <c r="K30" s="60" t="s">
        <v>340</v>
      </c>
      <c r="L30" s="60" t="s">
        <v>465</v>
      </c>
    </row>
    <row r="31" customFormat="false" ht="48" hidden="false" customHeight="true" outlineLevel="0" collapsed="false">
      <c r="A31" s="65" t="s">
        <v>466</v>
      </c>
      <c r="B31" s="66" t="s">
        <v>447</v>
      </c>
      <c r="C31" s="66" t="s">
        <v>467</v>
      </c>
      <c r="D31" s="67" t="s">
        <v>351</v>
      </c>
      <c r="E31" s="67" t="s">
        <v>468</v>
      </c>
      <c r="F31" s="71" t="s">
        <v>351</v>
      </c>
      <c r="G31" s="65" t="s">
        <v>420</v>
      </c>
      <c r="H31" s="67" t="s">
        <v>469</v>
      </c>
      <c r="I31" s="16" t="s">
        <v>470</v>
      </c>
      <c r="J31" s="66" t="s">
        <v>471</v>
      </c>
      <c r="K31" s="66" t="s">
        <v>340</v>
      </c>
      <c r="L31" s="16" t="s">
        <v>472</v>
      </c>
    </row>
    <row r="32" customFormat="false" ht="48" hidden="false" customHeight="true" outlineLevel="0" collapsed="false">
      <c r="A32" s="69" t="s">
        <v>473</v>
      </c>
      <c r="B32" s="60" t="s">
        <v>474</v>
      </c>
      <c r="C32" s="60" t="s">
        <v>475</v>
      </c>
      <c r="D32" s="70" t="s">
        <v>50</v>
      </c>
      <c r="E32" s="70" t="s">
        <v>351</v>
      </c>
      <c r="F32" s="71" t="s">
        <v>351</v>
      </c>
      <c r="G32" s="69" t="s">
        <v>420</v>
      </c>
      <c r="H32" s="69" t="s">
        <v>224</v>
      </c>
      <c r="I32" s="38" t="s">
        <v>476</v>
      </c>
      <c r="J32" s="60" t="s">
        <v>477</v>
      </c>
      <c r="K32" s="60" t="s">
        <v>478</v>
      </c>
      <c r="L32" s="60" t="s">
        <v>479</v>
      </c>
    </row>
    <row r="33" customFormat="false" ht="48" hidden="false" customHeight="true" outlineLevel="0" collapsed="false">
      <c r="A33" s="65" t="s">
        <v>480</v>
      </c>
      <c r="B33" s="66" t="s">
        <v>474</v>
      </c>
      <c r="C33" s="66" t="s">
        <v>481</v>
      </c>
      <c r="D33" s="67" t="s">
        <v>351</v>
      </c>
      <c r="E33" s="67" t="s">
        <v>351</v>
      </c>
      <c r="F33" s="68" t="s">
        <v>335</v>
      </c>
      <c r="G33" s="65" t="s">
        <v>381</v>
      </c>
      <c r="H33" s="65" t="s">
        <v>353</v>
      </c>
      <c r="I33" s="16" t="s">
        <v>482</v>
      </c>
      <c r="J33" s="66" t="s">
        <v>483</v>
      </c>
      <c r="K33" s="66" t="s">
        <v>340</v>
      </c>
      <c r="L33" s="66" t="s">
        <v>484</v>
      </c>
    </row>
    <row r="34" customFormat="false" ht="48" hidden="false" customHeight="true" outlineLevel="0" collapsed="false">
      <c r="A34" s="69" t="s">
        <v>485</v>
      </c>
      <c r="B34" s="60" t="s">
        <v>486</v>
      </c>
      <c r="C34" s="60" t="s">
        <v>487</v>
      </c>
      <c r="D34" s="70" t="s">
        <v>351</v>
      </c>
      <c r="E34" s="70" t="s">
        <v>488</v>
      </c>
      <c r="F34" s="68" t="s">
        <v>335</v>
      </c>
      <c r="G34" s="69" t="s">
        <v>420</v>
      </c>
      <c r="H34" s="69" t="s">
        <v>224</v>
      </c>
      <c r="I34" s="38" t="s">
        <v>489</v>
      </c>
      <c r="J34" s="60" t="s">
        <v>490</v>
      </c>
      <c r="K34" s="60" t="s">
        <v>340</v>
      </c>
      <c r="L34" s="60" t="s">
        <v>491</v>
      </c>
    </row>
    <row r="35" customFormat="false" ht="48" hidden="false" customHeight="true" outlineLevel="0" collapsed="false">
      <c r="A35" s="65" t="s">
        <v>492</v>
      </c>
      <c r="B35" s="66" t="s">
        <v>486</v>
      </c>
      <c r="C35" s="66" t="s">
        <v>493</v>
      </c>
      <c r="D35" s="67" t="s">
        <v>494</v>
      </c>
      <c r="E35" s="67" t="s">
        <v>488</v>
      </c>
      <c r="F35" s="68" t="s">
        <v>335</v>
      </c>
      <c r="G35" s="65" t="s">
        <v>388</v>
      </c>
      <c r="H35" s="65" t="s">
        <v>353</v>
      </c>
      <c r="I35" s="16" t="s">
        <v>495</v>
      </c>
      <c r="J35" s="66" t="s">
        <v>496</v>
      </c>
      <c r="K35" s="66" t="s">
        <v>340</v>
      </c>
      <c r="L35" s="66" t="s">
        <v>497</v>
      </c>
    </row>
    <row r="36" customFormat="false" ht="48" hidden="false" customHeight="true" outlineLevel="0" collapsed="false">
      <c r="A36" s="69" t="s">
        <v>498</v>
      </c>
      <c r="B36" s="60" t="s">
        <v>486</v>
      </c>
      <c r="C36" s="60" t="s">
        <v>499</v>
      </c>
      <c r="D36" s="70" t="s">
        <v>500</v>
      </c>
      <c r="E36" s="70" t="s">
        <v>488</v>
      </c>
      <c r="F36" s="68" t="s">
        <v>335</v>
      </c>
      <c r="G36" s="69" t="s">
        <v>420</v>
      </c>
      <c r="H36" s="70" t="s">
        <v>501</v>
      </c>
      <c r="I36" s="38" t="s">
        <v>502</v>
      </c>
      <c r="J36" s="38" t="s">
        <v>503</v>
      </c>
      <c r="K36" s="60" t="s">
        <v>504</v>
      </c>
      <c r="L36" s="60" t="s">
        <v>505</v>
      </c>
    </row>
    <row r="37" customFormat="false" ht="48" hidden="false" customHeight="true" outlineLevel="0" collapsed="false">
      <c r="A37" s="65" t="s">
        <v>506</v>
      </c>
      <c r="B37" s="66" t="s">
        <v>486</v>
      </c>
      <c r="C37" s="16" t="s">
        <v>507</v>
      </c>
      <c r="D37" s="67" t="s">
        <v>508</v>
      </c>
      <c r="E37" s="67" t="s">
        <v>488</v>
      </c>
      <c r="F37" s="71" t="s">
        <v>351</v>
      </c>
      <c r="G37" s="65" t="s">
        <v>336</v>
      </c>
      <c r="H37" s="65" t="s">
        <v>368</v>
      </c>
      <c r="I37" s="66" t="s">
        <v>509</v>
      </c>
      <c r="J37" s="66" t="s">
        <v>510</v>
      </c>
      <c r="K37" s="16" t="s">
        <v>511</v>
      </c>
      <c r="L37" s="66" t="s">
        <v>512</v>
      </c>
    </row>
    <row r="38" customFormat="false" ht="48" hidden="false" customHeight="true" outlineLevel="0" collapsed="false">
      <c r="A38" s="69" t="s">
        <v>513</v>
      </c>
      <c r="B38" s="60" t="s">
        <v>486</v>
      </c>
      <c r="C38" s="60" t="s">
        <v>514</v>
      </c>
      <c r="D38" s="70" t="s">
        <v>515</v>
      </c>
      <c r="E38" s="70" t="s">
        <v>488</v>
      </c>
      <c r="F38" s="68" t="s">
        <v>335</v>
      </c>
      <c r="G38" s="69" t="s">
        <v>420</v>
      </c>
      <c r="H38" s="70" t="s">
        <v>469</v>
      </c>
      <c r="I38" s="38" t="s">
        <v>516</v>
      </c>
      <c r="J38" s="60" t="s">
        <v>517</v>
      </c>
      <c r="K38" s="60" t="s">
        <v>340</v>
      </c>
      <c r="L38" s="60" t="s">
        <v>518</v>
      </c>
    </row>
    <row r="39" customFormat="false" ht="48" hidden="false" customHeight="true" outlineLevel="0" collapsed="false">
      <c r="A39" s="65" t="s">
        <v>519</v>
      </c>
      <c r="B39" s="16" t="s">
        <v>520</v>
      </c>
      <c r="C39" s="16" t="s">
        <v>521</v>
      </c>
      <c r="D39" s="67" t="s">
        <v>494</v>
      </c>
      <c r="E39" s="67" t="s">
        <v>494</v>
      </c>
      <c r="F39" s="71" t="s">
        <v>351</v>
      </c>
      <c r="G39" s="65" t="s">
        <v>336</v>
      </c>
      <c r="H39" s="67" t="s">
        <v>522</v>
      </c>
      <c r="I39" s="16" t="s">
        <v>523</v>
      </c>
      <c r="J39" s="66" t="s">
        <v>524</v>
      </c>
      <c r="K39" s="66" t="s">
        <v>525</v>
      </c>
      <c r="L39" s="16" t="s">
        <v>526</v>
      </c>
    </row>
    <row r="40" customFormat="false" ht="48" hidden="false" customHeight="true" outlineLevel="0" collapsed="false">
      <c r="A40" s="69" t="s">
        <v>527</v>
      </c>
      <c r="B40" s="60" t="s">
        <v>528</v>
      </c>
      <c r="C40" s="60" t="s">
        <v>529</v>
      </c>
      <c r="D40" s="70" t="s">
        <v>351</v>
      </c>
      <c r="E40" s="70" t="s">
        <v>351</v>
      </c>
      <c r="F40" s="71" t="s">
        <v>351</v>
      </c>
      <c r="G40" s="69" t="s">
        <v>336</v>
      </c>
      <c r="H40" s="69" t="s">
        <v>231</v>
      </c>
      <c r="I40" s="38" t="s">
        <v>530</v>
      </c>
      <c r="J40" s="60" t="s">
        <v>531</v>
      </c>
      <c r="K40" s="60" t="s">
        <v>340</v>
      </c>
      <c r="L40" s="38" t="s">
        <v>532</v>
      </c>
    </row>
    <row r="41" customFormat="false" ht="48" hidden="false" customHeight="true" outlineLevel="0" collapsed="false">
      <c r="A41" s="65" t="s">
        <v>533</v>
      </c>
      <c r="B41" s="66" t="s">
        <v>528</v>
      </c>
      <c r="C41" s="66" t="s">
        <v>534</v>
      </c>
      <c r="D41" s="67" t="s">
        <v>351</v>
      </c>
      <c r="E41" s="67" t="s">
        <v>360</v>
      </c>
      <c r="F41" s="71" t="s">
        <v>351</v>
      </c>
      <c r="G41" s="65" t="s">
        <v>344</v>
      </c>
      <c r="H41" s="65" t="s">
        <v>368</v>
      </c>
      <c r="I41" s="16" t="s">
        <v>535</v>
      </c>
      <c r="J41" s="66" t="s">
        <v>536</v>
      </c>
      <c r="K41" s="66" t="s">
        <v>340</v>
      </c>
      <c r="L41" s="66" t="s">
        <v>537</v>
      </c>
    </row>
    <row r="42" customFormat="false" ht="48" hidden="false" customHeight="true" outlineLevel="0" collapsed="false">
      <c r="A42" s="69" t="s">
        <v>538</v>
      </c>
      <c r="B42" s="60" t="s">
        <v>539</v>
      </c>
      <c r="C42" s="60" t="s">
        <v>540</v>
      </c>
      <c r="D42" s="70" t="s">
        <v>334</v>
      </c>
      <c r="E42" s="69" t="s">
        <v>541</v>
      </c>
      <c r="F42" s="72" t="s">
        <v>360</v>
      </c>
      <c r="G42" s="69" t="s">
        <v>456</v>
      </c>
      <c r="H42" s="70" t="s">
        <v>542</v>
      </c>
      <c r="I42" s="60" t="s">
        <v>543</v>
      </c>
      <c r="J42" s="60" t="s">
        <v>544</v>
      </c>
      <c r="K42" s="60" t="s">
        <v>545</v>
      </c>
      <c r="L42" s="60" t="s">
        <v>546</v>
      </c>
    </row>
    <row r="44" customFormat="false" ht="15" hidden="false" customHeight="false" outlineLevel="0" collapsed="false">
      <c r="A44" s="73" t="s">
        <v>547</v>
      </c>
      <c r="B44" s="73"/>
      <c r="C44" s="73"/>
      <c r="D44" s="73"/>
      <c r="E44" s="73" t="s">
        <v>548</v>
      </c>
      <c r="F44" s="73"/>
      <c r="G44" s="73"/>
    </row>
    <row r="45" customFormat="false" ht="29.85" hidden="false" customHeight="false" outlineLevel="0" collapsed="false">
      <c r="A45" s="74" t="s">
        <v>549</v>
      </c>
      <c r="B45" s="75" t="n">
        <f aca="false">COUNTA(A11:A42)</f>
        <v>32</v>
      </c>
      <c r="E45" s="76" t="s">
        <v>321</v>
      </c>
      <c r="F45" s="76" t="s">
        <v>550</v>
      </c>
      <c r="G45" s="76" t="s">
        <v>551</v>
      </c>
    </row>
    <row r="46" customFormat="false" ht="15" hidden="false" customHeight="false" outlineLevel="0" collapsed="false">
      <c r="A46" s="74" t="s">
        <v>552</v>
      </c>
      <c r="B46" s="75" t="n">
        <f aca="false">COUNTIF(F11:F42,"高")</f>
        <v>14</v>
      </c>
      <c r="E46" s="77" t="s">
        <v>332</v>
      </c>
      <c r="F46" s="78" t="n">
        <f aca="false">COUNTIF($B$11:$B$42,E46)</f>
        <v>4</v>
      </c>
      <c r="G46" s="78" t="n">
        <f aca="false">COUNTIFS($B$11:$B$42,E46,$F$11:$F$42,"高")</f>
        <v>3</v>
      </c>
    </row>
    <row r="47" customFormat="false" ht="15" hidden="false" customHeight="false" outlineLevel="0" collapsed="false">
      <c r="A47" s="74" t="s">
        <v>553</v>
      </c>
      <c r="B47" s="75" t="n">
        <f aca="false">COUNTIF(F11:F42,"中")</f>
        <v>16</v>
      </c>
      <c r="E47" s="79" t="s">
        <v>365</v>
      </c>
      <c r="F47" s="78" t="n">
        <f aca="false">COUNTIF($B$11:$B$42,E47)</f>
        <v>6</v>
      </c>
      <c r="G47" s="78" t="n">
        <f aca="false">COUNTIFS($B$11:$B$42,E47,$F$11:$F$42,"高")</f>
        <v>2</v>
      </c>
    </row>
    <row r="48" customFormat="false" ht="15" hidden="false" customHeight="false" outlineLevel="0" collapsed="false">
      <c r="A48" s="74" t="s">
        <v>554</v>
      </c>
      <c r="B48" s="75" t="n">
        <f aca="false">COUNTIF(F11:F42,"低")</f>
        <v>2</v>
      </c>
      <c r="E48" s="77" t="s">
        <v>405</v>
      </c>
      <c r="F48" s="78" t="n">
        <f aca="false">COUNTIF($B$11:$B$42,E48)</f>
        <v>7</v>
      </c>
      <c r="G48" s="78" t="n">
        <f aca="false">COUNTIFS($B$11:$B$42,E48,$F$11:$F$42,"高")</f>
        <v>4</v>
      </c>
    </row>
    <row r="49" customFormat="false" ht="15" hidden="false" customHeight="false" outlineLevel="0" collapsed="false">
      <c r="A49" s="74" t="s">
        <v>555</v>
      </c>
      <c r="B49" s="75" t="n">
        <f aca="false">COUNTIF(G11:G42,"*②*")</f>
        <v>5</v>
      </c>
      <c r="E49" s="79" t="s">
        <v>447</v>
      </c>
      <c r="F49" s="78" t="n">
        <f aca="false">COUNTIF($B$11:$B$42,E49)</f>
        <v>4</v>
      </c>
      <c r="G49" s="78" t="n">
        <f aca="false">COUNTIFS($B$11:$B$42,E49,$F$11:$F$42,"高")</f>
        <v>0</v>
      </c>
    </row>
    <row r="50" customFormat="false" ht="15" hidden="false" customHeight="false" outlineLevel="0" collapsed="false">
      <c r="A50" s="74" t="s">
        <v>556</v>
      </c>
      <c r="B50" s="75" t="n">
        <f aca="false">COUNTIF(G11:G42,"*④*")</f>
        <v>13</v>
      </c>
      <c r="E50" s="77" t="s">
        <v>474</v>
      </c>
      <c r="F50" s="78" t="n">
        <f aca="false">COUNTIF($B$11:$B$42,E50)</f>
        <v>2</v>
      </c>
      <c r="G50" s="78" t="n">
        <f aca="false">COUNTIFS($B$11:$B$42,E50,$F$11:$F$42,"高")</f>
        <v>1</v>
      </c>
    </row>
    <row r="51" customFormat="false" ht="15" hidden="false" customHeight="false" outlineLevel="0" collapsed="false">
      <c r="E51" s="79" t="s">
        <v>486</v>
      </c>
      <c r="F51" s="78" t="n">
        <f aca="false">COUNTIF($B$11:$B$42,E51)</f>
        <v>5</v>
      </c>
      <c r="G51" s="78" t="n">
        <f aca="false">COUNTIFS($B$11:$B$42,E51,$F$11:$F$42,"高")</f>
        <v>4</v>
      </c>
    </row>
    <row r="52" customFormat="false" ht="15" hidden="false" customHeight="false" outlineLevel="0" collapsed="false">
      <c r="E52" s="80" t="s">
        <v>520</v>
      </c>
      <c r="F52" s="78" t="n">
        <f aca="false">COUNTIF($B$11:$B$42,E52)</f>
        <v>1</v>
      </c>
      <c r="G52" s="78" t="n">
        <f aca="false">COUNTIFS($B$11:$B$42,E52,$F$11:$F$42,"高")</f>
        <v>0</v>
      </c>
    </row>
    <row r="53" customFormat="false" ht="15" hidden="false" customHeight="false" outlineLevel="0" collapsed="false">
      <c r="E53" s="79" t="s">
        <v>528</v>
      </c>
      <c r="F53" s="78" t="n">
        <f aca="false">COUNTIF($B$11:$B$42,E53)</f>
        <v>2</v>
      </c>
      <c r="G53" s="78" t="n">
        <f aca="false">COUNTIFS($B$11:$B$42,E53,$F$11:$F$42,"高")</f>
        <v>0</v>
      </c>
    </row>
    <row r="54" customFormat="false" ht="15" hidden="false" customHeight="false" outlineLevel="0" collapsed="false">
      <c r="E54" s="77" t="s">
        <v>539</v>
      </c>
      <c r="F54" s="78" t="n">
        <f aca="false">COUNTIF($B$11:$B$42,E54)</f>
        <v>1</v>
      </c>
      <c r="G54" s="78" t="n">
        <f aca="false">COUNTIFS($B$11:$B$42,E54,$F$11:$F$42,"高")</f>
        <v>0</v>
      </c>
    </row>
    <row r="57" customFormat="false" ht="19.4" hidden="false" customHeight="false" outlineLevel="0" collapsed="false">
      <c r="A57" s="73" t="s">
        <v>557</v>
      </c>
      <c r="B57" s="73"/>
      <c r="C57" s="73"/>
      <c r="D57" s="73"/>
      <c r="E57" s="73"/>
      <c r="F57" s="73"/>
      <c r="G57" s="73"/>
      <c r="H57" s="73"/>
    </row>
    <row r="58" customFormat="false" ht="29.85" hidden="false" customHeight="true" outlineLevel="0" collapsed="false">
      <c r="A58" s="76" t="s">
        <v>203</v>
      </c>
      <c r="B58" s="81" t="s">
        <v>558</v>
      </c>
      <c r="C58" s="76" t="s">
        <v>559</v>
      </c>
      <c r="D58" s="76" t="s">
        <v>560</v>
      </c>
      <c r="E58" s="76"/>
      <c r="F58" s="76"/>
      <c r="G58" s="76"/>
      <c r="H58" s="76"/>
    </row>
    <row r="59" customFormat="false" ht="36" hidden="false" customHeight="true" outlineLevel="0" collapsed="false">
      <c r="A59" s="82" t="s">
        <v>561</v>
      </c>
      <c r="B59" s="83" t="s">
        <v>562</v>
      </c>
      <c r="C59" s="83"/>
      <c r="D59" s="83" t="s">
        <v>563</v>
      </c>
      <c r="E59" s="83"/>
      <c r="F59" s="83" t="s">
        <v>564</v>
      </c>
      <c r="G59" s="83"/>
      <c r="H59" s="83"/>
    </row>
    <row r="60" customFormat="false" ht="36" hidden="false" customHeight="true" outlineLevel="0" collapsed="false">
      <c r="A60" s="82" t="s">
        <v>565</v>
      </c>
      <c r="B60" s="83" t="s">
        <v>566</v>
      </c>
      <c r="C60" s="83"/>
      <c r="D60" s="84" t="s">
        <v>567</v>
      </c>
      <c r="E60" s="84"/>
      <c r="F60" s="83" t="s">
        <v>568</v>
      </c>
      <c r="G60" s="83"/>
      <c r="H60" s="83"/>
    </row>
    <row r="61" customFormat="false" ht="36" hidden="false" customHeight="true" outlineLevel="0" collapsed="false">
      <c r="A61" s="82" t="s">
        <v>569</v>
      </c>
      <c r="B61" s="83" t="s">
        <v>570</v>
      </c>
      <c r="C61" s="83"/>
      <c r="D61" s="84" t="s">
        <v>571</v>
      </c>
      <c r="E61" s="84"/>
      <c r="F61" s="83" t="s">
        <v>572</v>
      </c>
      <c r="G61" s="83"/>
      <c r="H61" s="83"/>
    </row>
    <row r="62" customFormat="false" ht="36" hidden="false" customHeight="true" outlineLevel="0" collapsed="false">
      <c r="A62" s="82" t="s">
        <v>573</v>
      </c>
      <c r="B62" s="83" t="s">
        <v>574</v>
      </c>
      <c r="C62" s="83"/>
      <c r="D62" s="83" t="s">
        <v>575</v>
      </c>
      <c r="E62" s="83"/>
      <c r="F62" s="83" t="s">
        <v>576</v>
      </c>
      <c r="G62" s="83"/>
      <c r="H62" s="83"/>
    </row>
    <row r="64" customFormat="false" ht="15" hidden="false" customHeight="true" outlineLevel="0" collapsed="false">
      <c r="A64" s="62" t="s">
        <v>577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</row>
    <row r="65" customFormat="false" ht="15" hidden="false" customHeight="false" outlineLevel="0" collapsed="false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</row>
    <row r="66" customFormat="false" ht="15" hidden="false" customHeight="false" outlineLevel="0" collapsed="false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</row>
  </sheetData>
  <autoFilter ref="A10:L42"/>
  <mergeCells count="20">
    <mergeCell ref="A1:L1"/>
    <mergeCell ref="A3:L5"/>
    <mergeCell ref="A6:L7"/>
    <mergeCell ref="A44:D44"/>
    <mergeCell ref="E44:G44"/>
    <mergeCell ref="A57:H57"/>
    <mergeCell ref="D58:H58"/>
    <mergeCell ref="B59:C59"/>
    <mergeCell ref="D59:E59"/>
    <mergeCell ref="F59:H59"/>
    <mergeCell ref="B60:C60"/>
    <mergeCell ref="D60:E60"/>
    <mergeCell ref="F60:H60"/>
    <mergeCell ref="B61:C61"/>
    <mergeCell ref="D61:E61"/>
    <mergeCell ref="F61:H61"/>
    <mergeCell ref="B62:C62"/>
    <mergeCell ref="D62:E62"/>
    <mergeCell ref="F62:H62"/>
    <mergeCell ref="A64:L6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2026-08-29T05:26:21Z</dcterms:created>
  <dc:creator>openpyxl</dc:creator>
  <dc:description/>
  <dc:language>en-US</dc:language>
  <cp:lastModifiedBy/>
  <dcterms:modified xsi:type="dcterms:W3CDTF">2026-09-01T23:27:30Z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